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9DF4CFCE-9463-454E-89B4-E48568902AFE}" xr6:coauthVersionLast="47" xr6:coauthVersionMax="47" xr10:uidLastSave="{00000000-0000-0000-0000-000000000000}"/>
  <bookViews>
    <workbookView xWindow="990" yWindow="0" windowWidth="17895" windowHeight="21000" activeTab="1" xr2:uid="{00000000-000D-0000-FFFF-FFFF00000000}"/>
  </bookViews>
  <sheets>
    <sheet name="Naslovnica - napomene" sheetId="7" r:id="rId1"/>
    <sheet name="punat" sheetId="4" r:id="rId2"/>
  </sheets>
  <definedNames>
    <definedName name="Excel_BuiltIn_Print_Area_1_1" localSheetId="1">#REF!</definedName>
    <definedName name="Excel_BuiltIn_Print_Area_1_1">#REF!</definedName>
    <definedName name="Excel_BuiltIn_Print_Titles_1" localSheetId="1">#REF!</definedName>
    <definedName name="Excel_BuiltIn_Print_Titles_1">#REF!</definedName>
    <definedName name="_xlnm.Print_Area" localSheetId="0">'Naslovnica - napomene'!$A$1:$B$76</definedName>
    <definedName name="_xlnm.Print_Area" localSheetId="1">punat!$A$1:$F$80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8" i="4" l="1"/>
  <c r="F67" i="4"/>
  <c r="F66" i="4"/>
  <c r="F64" i="4"/>
  <c r="D35" i="4"/>
  <c r="F14" i="4"/>
  <c r="F13" i="4"/>
  <c r="F12" i="4"/>
  <c r="F10" i="4"/>
  <c r="F56" i="4"/>
  <c r="F37" i="4"/>
  <c r="F36" i="4"/>
  <c r="F65" i="4" l="1"/>
  <c r="F53" i="4" l="1"/>
  <c r="F24" i="4"/>
  <c r="F9" i="4"/>
  <c r="F8" i="4"/>
  <c r="F54" i="4"/>
  <c r="F55" i="4"/>
  <c r="F57" i="4"/>
  <c r="F58" i="4"/>
  <c r="F59" i="4"/>
  <c r="F60" i="4"/>
  <c r="F61" i="4"/>
  <c r="F62" i="4"/>
  <c r="F63" i="4"/>
  <c r="F44" i="4"/>
  <c r="F45" i="4"/>
  <c r="F46" i="4"/>
  <c r="F47" i="4"/>
  <c r="F48" i="4"/>
  <c r="F49" i="4"/>
  <c r="F50" i="4"/>
  <c r="F51" i="4"/>
  <c r="F7" i="4"/>
  <c r="B70" i="4"/>
  <c r="F26" i="4" l="1"/>
  <c r="F25" i="4"/>
  <c r="F20" i="4"/>
  <c r="F6" i="4" l="1"/>
  <c r="F15" i="4" s="1"/>
  <c r="F21" i="4" l="1"/>
  <c r="F22" i="4" l="1"/>
  <c r="F23" i="4"/>
  <c r="F38" i="4"/>
  <c r="F35" i="4"/>
  <c r="F34" i="4"/>
  <c r="F33" i="4"/>
  <c r="F32" i="4"/>
  <c r="F31" i="4" l="1"/>
  <c r="F39" i="4" s="1"/>
  <c r="F19" i="4" l="1"/>
  <c r="F27" i="4" s="1"/>
  <c r="F52" i="4" l="1"/>
  <c r="F70" i="4" s="1"/>
  <c r="B76" i="4" l="1"/>
  <c r="A70" i="4"/>
  <c r="A76" i="4" s="1"/>
  <c r="B39" i="4"/>
  <c r="B75" i="4" s="1"/>
  <c r="A39" i="4"/>
  <c r="A75" i="4" s="1"/>
  <c r="B27" i="4"/>
  <c r="B74" i="4" s="1"/>
  <c r="A27" i="4"/>
  <c r="A74" i="4" s="1"/>
  <c r="B15" i="4"/>
  <c r="B73" i="4" s="1"/>
  <c r="A15" i="4"/>
  <c r="A73" i="4" s="1"/>
  <c r="F73" i="4" l="1"/>
  <c r="F75" i="4"/>
  <c r="F76" i="4"/>
  <c r="F74" i="4" l="1"/>
  <c r="F78" i="4" s="1"/>
  <c r="F79" i="4" s="1"/>
  <c r="F80" i="4" s="1"/>
</calcChain>
</file>

<file path=xl/sharedStrings.xml><?xml version="1.0" encoding="utf-8"?>
<sst xmlns="http://schemas.openxmlformats.org/spreadsheetml/2006/main" count="171" uniqueCount="112">
  <si>
    <t>R.br.</t>
  </si>
  <si>
    <t>Opis stavke</t>
  </si>
  <si>
    <t>j.m.</t>
  </si>
  <si>
    <t>količina</t>
  </si>
  <si>
    <t>iznos</t>
  </si>
  <si>
    <t>I.</t>
  </si>
  <si>
    <t>PRIPREMNI RADOVI</t>
  </si>
  <si>
    <t>m'</t>
  </si>
  <si>
    <t>m3</t>
  </si>
  <si>
    <t>m2</t>
  </si>
  <si>
    <t>II.</t>
  </si>
  <si>
    <t>III.</t>
  </si>
  <si>
    <t>IV.</t>
  </si>
  <si>
    <t>REKAPITULACIJA</t>
  </si>
  <si>
    <t>PDV</t>
  </si>
  <si>
    <t>SVEUKUPNO</t>
  </si>
  <si>
    <t>m1</t>
  </si>
  <si>
    <t>A.</t>
  </si>
  <si>
    <t>TROŠKOVNIK</t>
  </si>
  <si>
    <t>OPĆE NAPOMENE</t>
  </si>
  <si>
    <t>(1) Ponuditelj je dužan upoznati se s dokumentacijom o nabavi, zainteresirani ponuditelji mogu izvršiti pregled lokacije izvedbe radova, kako bi ponuda uključivala sve troškove potrebne za dovršetak ugovora. Ukoliko se prije predaje ponude utvrdi eventualna nepravilnost, nepotpunost ili nejasnoća u opisu određene stavke, Ponuditelj je dužan pismenim putem kontaktirati Naručitelja radi objašnjenja.</t>
  </si>
  <si>
    <t>(3) Za sve stavke troškovnika u kojima se navodi marka (komercijalni naziv), patent, tip ili određeno podrijetlo ponuditelj može ponuditi „jednakovrijedno“ navedenom. Isto vrijedi i za sve navedene norme i standarde. Dokazivanje jednakovrijednosti obveza je ponuđača. Jednakovrijedna norma i standard mogu biti jedino stroži od navedene norme.</t>
  </si>
  <si>
    <t xml:space="preserve">(4) Radovi će se obračunati temeljem količina izvedenih radova, kako ih izmjeri izvođač i ovjeri nadzorni inženjer i temeljem ugovorenih jediničnih cijena. </t>
  </si>
  <si>
    <t>(6) Jediničnim cijenama obuhvaćeno je osiguranje kakvoće, odnosno svi troškovi prethodnih i tekućih ispitivanja osnovnih materijala, poluproizvoda i dovršenih radova u skladu s važećim tehničkim propisima, pravilnicima, normama i tehničkim uvjetima Naručitelja. Materijal i oprema, koju izvođač dobavlja i ugrađuje, mora imati isprave o sukladnosti i uvjerenja o kakvoći u skladu sa važećim zakonima i propisima (tvornička ispitivanja i atesti, certifikati sukladnosti i sl.). Sva kontrolna ispitivanja ponuđač je dužan ukalkulirati u jediničnu cijenu.</t>
  </si>
  <si>
    <t>(8) Jediničnim cijenama obuhvaćeni su troškovi uslijed isključenja i uključenja postojećih instalacija. Označavanje položaja postojećih podzemnih instalacija obračunato je zasebnom stavkom.</t>
  </si>
  <si>
    <t>(10) Izvođač je dužan gradilište održavati čistim, a na kraju radova treba izvesti detaljno čišćenje. Navedeni troškovi moraju biti uključeni u jedinične cijene stavaka troškovnika.</t>
  </si>
  <si>
    <t xml:space="preserve">(11)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 
</t>
  </si>
  <si>
    <t>INVESTITOR:</t>
  </si>
  <si>
    <t>GRAĐEVINA:</t>
  </si>
  <si>
    <t>PROJEKTANT:</t>
  </si>
  <si>
    <r>
      <t>(9) Sukladno članku 54. Zakona o gradnji (NN 153/13, 20/17, 39/19),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
Sve materijale iz iskopa koji u naravi predstavljaju mineralnu sirovinu, a koji projektom nisu predviđeni za korištenje na samom gradilištu, Izvođač mora prevesti na reciklažno dvorište,</t>
    </r>
    <r>
      <rPr>
        <sz val="11"/>
        <rFont val="Calibri"/>
        <family val="2"/>
        <charset val="238"/>
        <scheme val="minor"/>
      </rPr>
      <t xml:space="preserve"> sukladno Zakonu o održivom gospodarenju otpadom.</t>
    </r>
    <r>
      <rPr>
        <sz val="11"/>
        <color theme="1"/>
        <rFont val="Calibri"/>
        <family val="2"/>
        <scheme val="minor"/>
      </rPr>
      <t xml:space="preserve">
</t>
    </r>
  </si>
  <si>
    <t>(2) Izvođač je dužan pridržavati se svih važećih zakona, propisa i normi, tehničkih uvjeta Naručitelja: "Općih tehničkih uvjeta za radove na cestama" (Zagreb, IGH, izdanje 2001. god.).  Svi radovi moraju se izvesti solidno i stručno prema važećim propisima i pravilima struke.</t>
  </si>
  <si>
    <t>(5) Jedinične cijene obuhvaćaju sav rad, strojeve, opremu, materijal, prijevoze, režiju gradilišta. Sav montažni i sitni materijal je uključen i ne obračunava se zasebnim stavkama. Uključene su sve vrste radova na izradi i montaži provizorija i radnih skela, sve vrste radova na montaži gradilišne opreme i provedbi svih zaštitnih mjera. Isto tako, sva ispitivanja i podešavanja; po završetku svake faze i konačna ispitivanja  i otklanjanje eventualnih nedostataka u jamstvenom roku su uključena su u jedinične cijene stavaka troškovnika i neće se posebno obračunavati. Isto tako jedinične cijene obuhvaćaju izradu uputa za rukovanje i održavanje ugrađene opreme i izradu svih protokola o ispitivanju (ukoliko to nije predviđeno pojedinačnom stavkom).</t>
  </si>
  <si>
    <t>(7) Radovi iskolčenja trase i objekata (sva geodetska mjerenja kojima se podaci iz projekata prije početka radova prenose na teren, iskolčenje trase, objekata i  profiliranje)  obračunati su u posebnim stavkama troškovnika. Njihova zaštita, obnavljanje i održavanje iskolčenih oznaka na terenu za cjelokupno vrijeme građenja, odnosno do predaje građevine Naručitelju moraju biti uključeni u jedinične cijene stavaka troškovnika i neće se posebno obračunavati.</t>
  </si>
  <si>
    <t>VRSTA PROJEKTA:</t>
  </si>
  <si>
    <t>PROMETNI PROJEKT</t>
  </si>
  <si>
    <t>kpl.</t>
  </si>
  <si>
    <t xml:space="preserve">Prometni elaborat  - izrada prometnog elaborata  privremene regulacije prometa za vrijeme izvođenja radova.  Obračun po kompletu. </t>
  </si>
  <si>
    <t xml:space="preserve">Strojno zasjecanje asfalta. Stavkom su obuhvaćena sva strojna zasijecanja asfalta na mjestima uklapanja nove uzdignute plohe i stare kolničke konstrukcije,  zasijecanja pri izvedbi prekopa i sl. Jedinična cijena obuhvaća sav rad, opremu i materijal potreban za potpuno dovršenje stavke, dubina zasjecanje do 15 cm. Obračun je po m'.  </t>
  </si>
  <si>
    <t xml:space="preserve">Glodanje (frezanje) postojećeg završnog sloja kolnika. Rad obuhvaća uklanjanje dijela asfaltne kolničke konstrukcije strojnim putem (glodanjem) radi pripreme za ugradnju novog habajućeg sloja na mjestima prilaznih rampi u dužinama od 1,50m na počecima uzdignute plohe. Debljina glodanja je 4 cm. Ovom stavkom obuhvaćeno je glodanje,  utovar u prijevozno sredstvo, odvoz  glodanog asfalta, te čišćenje obrađene površine kolnika. Glodani asfalt treba zbrinuti u skladu sa zakonskom regulativom s odvozom materijala i zbrinjavanjem sukladno Zakonu o održivom gospodarenju otpadom na reciklažno dvorište.
Obračun po m2 glodanog kolnika kolnika. </t>
  </si>
  <si>
    <t>Izrada bitumenskog međusloja za sljepljivanje asfaltnih slojeva s bitumenskom emulzijom u količini od 0,30 kg/m2.  U cijeni su sadržani svi troškovi nabave materijala, prijevoz, oprema i sve ostalo što je potrebno za potpuno izvođenje radova. Obračun je po m2 stvarno poprskane površine. Izvedba, kontrola kakvoće i obračun prema OTU 6-01.
 Obračun po m2 izrađenog međusloja.</t>
  </si>
  <si>
    <t>Izrada izravnavajućeg bitumeniziranog nosivog sloja AC 16 base 50/70 AG6 M2, debljine 4,0 cm. Od navedenog materijala potrebno je izvesti središnji dio uzdignute plohe u duljini od 5,2 m u sloju od 4 cm, a prilazne rampe promjenjive debljine sloja od 2 cm do 6 cm.    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ili jednako vrijednoj normi  i tehničkim svojstvima i zahtjevima za građevne proizvode za proizvodnju asfaltnih mješavina i za asfaltne slojeve kolnika.</t>
  </si>
  <si>
    <t>Izrada habajućeg sloja AC 11 surf  50/70 AG4 M3, debljine 3,5 cm na uzdignutoj plohi i mjestima prekopa oborinske odvodnje.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ili jednako vrijednoj normi)  i tehničkim svojstvima i zahtjevima za građevne proizvode za proizvodnju asfaltnih mješavina i za asfaltne slojeve kolnika.</t>
  </si>
  <si>
    <t xml:space="preserve">GRAĐEVINSKI RADOVI - UZDIGNUTA PLOHA </t>
  </si>
  <si>
    <t>OBORINSKA ODVODNJA</t>
  </si>
  <si>
    <t>kom.</t>
  </si>
  <si>
    <t>Izvedba vodolovnih okana. Vodolovna okna izvode se od PVC cijevi Ø500 mm koja se polaže na betonsku podlogu debljine 10 cm, promjera 15 cm većeg od cijevi izvedenu od mršavog betona. Cijev se oblaže mršavim betonom ili cementno stabiliziranim šljunkom u debljini 20 cm. Na vrh se polaže armirano-betonski okvir 75×75×15 cm s otvorom 45×45 cm izvedenim od betona C25/30, a na kojeg se polaže lijevano-željezna rešetka minimalne nosivosti C250 s vijkom protiv ispadanja koja ima svijetle dimenzije otvora 40×40 cm. Dubina taložnice mora biti minimalno 100 cm mjereno od nivelete cijevi priključka na kolektor. Niveleta cijevi priključka na kolektor mora biti minimalno 60 cm ispod nivelete kolnika. Cijev ispusta izvodi se pomoću uređene polu spojnice, a nominalni promjer cijevi je 250 mm. U slučaju vertikalnog nastavljanja tijela slivnika, ono se izvodi tipskim nastavkom, minimalno 20 cm udaljenim od otvora za ispust. U cijenu ulaze kompletno gotovi radovi, sav potreban materijal, prijevozi i prijenosi te privremena skladištenja, kao i geodetski radovi na određivaju horizontalne dispozicije slivnika, te određivanju visinskih kota slivnika, prema detalju i ostaloj nacrtnoj dokumentaciji.
Obračun po kom. izvedenog slivnika.</t>
  </si>
  <si>
    <t xml:space="preserve"> m'</t>
  </si>
  <si>
    <t>Betoniranje površina, prilagođavanje postojećih površina, pasica i stepenica na visinu uzdignute plohe. Betonska se površina izvodi debljine prosječne debljine 10 cm na uređenoj i zbijenoj podlozi. Tražena klase betona C 25/30, koju treba dokazati Uvjerenjem o kakvoći. Spravljanje i ugradbu betona obaviti isključivo strojno, s izvedbom dilatacije (fuge).  
U cijenu ulazi sav materijal, izrada oplate, prijevoz, priprema podloge sa zbijanjem do potrebnog modula stišljivosti, rad, njega betona, kao i geodetski radovi na određivaju horizontalne dispozicije betona, te određivanju visinskih kota   prema izvedbenom projektu.
Obračun po m2 izvedene površine.</t>
  </si>
  <si>
    <t>PROMETNA SIGNALIZACIJA</t>
  </si>
  <si>
    <t xml:space="preserve">Izrada temelja stupa od betona klase C 20/25 s iskopom u materijalu „A“ ili „B“ kategorije, oblika krnje piramide čije su stranice donjeg kvadrata 40 cm, gornjeg 30 cm, a visine 50 cm.  Stavka obuhvaća iskop za temelje; dobavu, ugradbu i njegu betona; ugradbu stupova; zatrpavanje temelja; utovar viška materijala u prijevozno sredstvo i prijevoz do odlagališta, odnosno sav rad, opremu i materijal potreban za potpuno dovršenje stavke.  Obračun je po komadu izvedenih temelja. </t>
  </si>
  <si>
    <t xml:space="preserve">Nabava, prijevoz i postavljanje stupova od FeZn cijevi, Ø 60,3 mm. Stupovi se postavljaju u skladu s projektom prometne opreme i signalizacije, važećim Pravilnikom o prometnim znakovima, opremi i signalizaciji na cestama i važećim hrvatskim normama koje reguliraju to područje. U cijeni je uključena dobava i postava stupova prema projektu, svi prijevozi i prijenosi sa skladištenjem te sav rad i materijal za ugradnju po uvjetima iz projekta. Obračun je po m1 ugrađenih stupova.   </t>
  </si>
  <si>
    <t>VERTIKALNA SIGNALIZACIJA</t>
  </si>
  <si>
    <t xml:space="preserve">Troškovnik </t>
  </si>
  <si>
    <t>kom</t>
  </si>
  <si>
    <t>2.</t>
  </si>
  <si>
    <t>Postavljanje prometnog znaka B30 s retroreflektirajućom folijom koeficijenta retrorefleksije razreda RA2, debljine lima 2 mm, Ø 60 cm. Prometni znakovi postavljaju se prema prometnom elaboratu, a u skladu s važećim zakonskim i podzakonskim aktima iz područja cestovnog prometa te hrvatskim normama.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9.01.2.</t>
  </si>
  <si>
    <t>a.</t>
  </si>
  <si>
    <t>b.</t>
  </si>
  <si>
    <t>20 km/h</t>
  </si>
  <si>
    <t>40 km/h</t>
  </si>
  <si>
    <t>Postavljanje prometnog znaka C02 s retroreflektirajućom folijom koeficijenta retrorefleksije razreda RA2, debljine lima 2 mm, 60x60 cm. Prometni znakovi postavljaju se prema prometnom elaboratu, a u skladu s važećim zakonskim i podzakonskim aktima iz područja cestovnog prometa te hrvatskim normama.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9.01.3.</t>
  </si>
  <si>
    <t>Postavljanje prometnog znaka C03 s retroreflektirajućom folijom koeficijenta retrorefleksije razreda RA2, debljine lima 2 mm, 60x60 cm. Prometni znakovi postavljaju se prema prometnom elaboratu, a u skladu s važećim zakonskim i podzakonskim aktima iz područja cestovnog prometa te hrvatskim normama.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9.01.3.</t>
  </si>
  <si>
    <t>Postavljanje prometnog znaka C08 s retroreflektirajućom folijom koeficijenta retrorefleksije razreda RA2, debljine lima 2 mm, 60x60 cm. Prometni znakovi postavljaju se prema prometnom elaboratu, a u skladu s važećim zakonskim i podzakonskim aktima iz područja cestovnog prometa te hrvatskim normama.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9.01.3.</t>
  </si>
  <si>
    <t xml:space="preserve">Postavljanje ploče (bočne) zapreke (K12-3) veličine 30x100 cm. Ploče se ugrađuju prema prometnom elaboratu, a u skladu s važećim zakonskim i podzakonskim aktima iz područja cestovnog prometa te hrvatskim normama koje reguliraju to područje.  Jedinična cijena obuhvaća nabavu, prijevoz i montažu te sav ostali rad i materijal potreban za montažu po uvjetima iz projekta. Obračun je po komadu postavljene ploče. Površina ploče mora biti izvedena s koeficijentom retrorefleksije razreda RA3. </t>
  </si>
  <si>
    <t xml:space="preserve">Postavljanje ploče (bočne) zapreke (K12-2) veličine 30x100 cm. Ploče se ugrađuju prema prometnom elaboratu, a u skladu s važećim zakonskim i podzakonskim aktima iz područja cestovnog prometa te hrvatskim normama koje reguliraju to područje.  Jedinična cijena obuhvaća nabavu, prijevoz i montažu te sav ostali rad i materijal potreban za montažu po uvjetima iz projekta. Obračun je po komadu postavljene ploče. Površina ploče mora biti izvedena s koeficijentom retrorefleksije razreda RA3. </t>
  </si>
  <si>
    <t>HORIZONTALNA SIGNALIZACIJA</t>
  </si>
  <si>
    <t>Izrada razdjelne crte bijele boje pune, s retroreflektivnim zrncima klase II, širine 12 cm. Oznake na kolniku izvode se prema prometnom elaboratu, a u skladu s važećim zakonskim i podzakonskim aktima iz područja cestovnog prometa te hrvatskim normama (HRN 1436). U cijenu ulazi sav rad, materijal prijevoz i sve ostalo što je potrebno za potpuni dovršetak posla uključujući potrebna ispitivanja kakvoće materijala i rada. Obračun je po m1 izvedenih oznaka. Izvedba, kontrola kakvoće i obračun prema OTU 9-02 i 9-02.1.</t>
  </si>
  <si>
    <t>Izrada razdjelne crte bijele boje isprekidane, punog/praznog polja 1/1 m, s retroreflektivnim zrncima klase II, širine 12 cm. Oznake na kolniku izvode se prema prometnom elaboratu, a u skladu s važećim zakonskim i podzakonskim aktima iz područja cestovnog prometa te hrvatskim normama (HRN 1436). U cijenu ulazi sav rad, materijal prijevoz i sve ostalo što je potrebno za potpuni dovršetak posla uključujući potrebna ispitivanja kakvoće materijala i rada. Obračun je po m1 izvedenih oznaka. Izvedba, kontrola kakvoće i obračun prema OTU 9-02 i 9-02.1.</t>
  </si>
  <si>
    <t>Izrada natpisa "ŠKOLA" (H65-1) sa dva prateća dodatna znaka "X" bijele boje s retroreflektivnim zrncima klase II, visine slova 1,6 m. Oznake na kolniku izvode se prema prometnom elaboratu, a u skladu s važećim zakonskim i podzakonskim aktima iz područja cestovnog prometa te hrvatskim normama (HRN 1436). U cijenu ulazi sav rad, materijal prijevoz i sve ostalo što je potrebno za potpuni dovršetak posla uključujući potrebna ispitivanja kakvoće materijala i rada. Obračun je po komadu izvedenih oznaka. Izvedba, kontrola kakvoće i obračun prema OTU 9-02 i 9-02.3.</t>
  </si>
  <si>
    <t>komplet</t>
  </si>
  <si>
    <t xml:space="preserve">Optička bijela crta upozorenja (K32), bijele boje, s retroreflektivnim zrncima klase II s retroreflektivnim zrncima klase II. Postavljaju se prema prometnom elaboratu, a u skladu s važećim zakonskim i podzakonskim aktima iz područja cestovnog prometa te hrvatskim normama koje reguliraju to područje.  U cijenu ulazi sav rad, materijal, prijevoz i sve ostalo što je potrebno za potpuni dovršetak posla uključujući potrebna ispitivanja kakvoće materijala i rada. Obračun je po komadu elemenata za smirivanje prometa. </t>
  </si>
  <si>
    <t>Izrada pješačkog prijelaza (H19) bijele boje s retroreflektivnim zrncima klase II, širine 4,0 m, širine trake, puno/prazno polje 0,5/0,5 m. Oznake na kolniku izvode se prema prometnom elaboratu, a u skladu s važećim zakonskim i podzakonskim aktima iz područja cestovnog prometa te hrvatskim normama (HRN 1436). U cijenu ulazi sav rad, materijal prijevoz i sve ostalo što je potrebno za potpuni dovršetak posla uključujući potrebna ispitivanja kakvoće materijala i rada. Obračun je po komadu izvedenog oješačkog prijelaza. Izvedba, kontrola kakvoće i obračun prema OTU 9-02 i 9-02.2.</t>
  </si>
  <si>
    <t xml:space="preserve">Bojanje uzdignute plohe za smirivanje prometa crvenom bojom. Bojanje se izvodi prema prometnom elaboratu, a u skladu s važećim zakonskim i podzakonskim aktima iz područja cestovnog prometa te hrvatskim normama koje reguliraju to područje.  U cijenu ulazi sav rad, materijal, prijevoz i sve ostalo što je potrebno za potpuni dovršetak posla uključujući potrebna ispitivanja kakvoće materijala i rada. Obračun je po m2 obojane površine. </t>
  </si>
  <si>
    <t>Bojanje (obilježavanje) oznake za označavanje uzdignutih ploha za smirivanje prometa žutom bojom. Bojanjem su obuhvaćena žuta trokutasta polja prema detalju iz projekta. U cijenu ulazi sav rad, materijal, prijevoz i sve ostalo što je potrebno za potpuni dovršetak posla uključujući potrebna ispitivanja kakvoće materijala i rada. Obračun je po kompletu obostranog označavanja uzdignute plohe.</t>
  </si>
  <si>
    <t>PROMETNA SIGNALIZACIJA I PRATEĆI GRAĐEVINSKI RADOVI</t>
  </si>
  <si>
    <t>Demontaža i uklanjanje postojećih prometnih znakova sa utovarom u prijevozno sredstvo i deponiranjem na skladište ili odvozom na deponiju. Stavka obuhvaća uklanjanja i pronalaženje deponije, odvoz uklonjenog materijala na deponiju i sve troškove deponiranja. 
Obračun radova po komadu uklonjenih znakova sa stupovima.</t>
  </si>
  <si>
    <t xml:space="preserve">Strojno zasjecanje kosina na postojećim betonskim rubnjacima uz cestu na poziciji uzdignute plohe. Zasjecanje je potrebno izvesti prema detalju iz projekta u svrhu nesmetanog prolaza kolica s nogostupa na kolnik i obrnuto. U cjenu je uračunato strojno zasjecanje betonskih rubnjaka, utovar i odvoz odrezanih dijelova rubnjaka na deponiju, čišćenje nogostupa i kolnika. U cijenu stavke uračunati su svi alati, materijali i rad do potpunog dovršenja stavke.   Obračun po kompletu izvedenih radova. </t>
  </si>
  <si>
    <t xml:space="preserve">Nabava, prijevoz i postavljanje konzolnih nosača od FeZn cijevi, Ø 60,3 mm na stupove javne rasvjete. Konzolne nosače izvesti prema detalju iz projekta. Stupovi se postavljaju u skladu s projektom prometne opreme i signalizacije. U cijeni je uključena dobava i postava konzolnih nosača prema projektu, svi prijevozi i prijenosi sa skladištenjem te sav rad i materijal za ugradnju po uvjetima iz projekta. Obračun je po komadu ugrađenih konzolnih nosača.   </t>
  </si>
  <si>
    <t>Strojno uklanjanje, utovar i odvoz na deponiju postojećih betonskih cestovnih rubnjaka, uključujući i beton temelja i zaloge. Obračun po stvarno uklonjenom i odveženom m' rubnjaka.</t>
  </si>
  <si>
    <t>Demontaža i odvoz postojeće slivničke rešetke, otkop materijala s utovarom i odvozom i izrada AB ploče debljine 20 cm, površine 100×100 cm z+na mjestu postojećeg slivnika koji se uklanja. Cijena uključuje sav potreban rad i materijal za poitpun dovršetak stavke. Obračun po kompletu.</t>
  </si>
  <si>
    <t>Izrada habajućeg sloja AC 8 surf  50/70 AG3 M3, debljine 4 cm na uzdignutoj plohi i mjestima prekopa oborinske odvodnje.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ili jednako vrijednoj normi)  i tehničkim svojstvima i zahtjevima za građevne proizvode za proizvodnju asfaltnih mješavina i za asfaltne slojeve kolnika.</t>
  </si>
  <si>
    <t>Izrada slivničke veze - cjevovoda PEHD DN 250 . Dobava i doprema do mjesta ugradbe kanalizacijskih PP rebrastih cijevi nazivne krutosti SN 8 kN/m2 proizvedene prema standardu EN 13476–1. Način spajanja cijevi međusobno i na slivnička okna mora osiguravati trajnu vodonepropusnost svih spojeva. Uz cijevi obavezno dobaviti i atest proizvoditelja. Uz cijevi nabaviti i dopremiti i potrebno oruđe za montažu cijevi prema uputama proizvoditelja.
Obračun po m' izvedenog kanalizacijskog ispusta DN 250.  
U cijenu ulazi:  
- svi prijevozi, 
- geodetski radovi na određivaju horizontalne dispozicije cijevi, prema izvedbenoj dokumentaciji. 
Obračun po m' ugrađenog kolektora.</t>
  </si>
  <si>
    <t>Zatrpavanje rova. Zatrpavanje rova probranim materijalom iz iskopa, nakon kompletne izvedbe okana, ugradnje cijevi, betonske podloge i bočnog osiguranja cijevi. Zatrpavanje obavljati u slojevima, u debljini od najmanje 30 cm, s polijevanjem vodom, i odgovarajućim ručnim ili strojnim nabijanjem, do potrebne zbijenosti. Zatrpavanje i zbijanje izvesti do tamponskog sloja kolničke i pješačke konstrukcije, odnosno vrha posteljice.  Radove obavljati u svemu prema O.T.U. (općim i tehn. uvjetima), za tu vrstu radova. Materijal mora zadovoljiti određene zahtjeve prema odredbama postojećih standarda. 
Kontrolu i tekuća ispitivanja treba usmjeriti prema modulu stišljivosti i stupnju zbijenosti.
U pogledu kvalitete izrade primjenjivati će se standard HRN U. B1. 038.
Jediničnom cijenom obuhvaćeni su svi troškovi nabave materijala, njegove ugradbe, i svega što je potrebno za potpuno dovršenje stavke.
Obračun po m3 ugrađenog materijala u zbijenom stanju.
Iskop - pijesak - cijev - slivnici</t>
  </si>
  <si>
    <t>Probijanje otvora u postojećem kanalizacijskom oknu i ugradnja zidne spojnice PEHD DN315/DN250 za priključak nove oborinske odvodnje na postojeće okno. Nakon ugradnje komada otvor je potrebno zatvoriti betonom C 25/30, a unutarnju stranu okna očistiti te stijenke okna  obraditi i zagladiti brzovezujućim cementnim kitom. Jedinična cijena uključuje sav potreban rad, materijal, pomoćna sredstva i transporte za izvedbu opisanog rada. Obračun po kompletu izvedenog spoja.</t>
  </si>
  <si>
    <t>Izdizanje odnosno prilagodba okana komunalnih ili drugih instalacija.  Jedinična cijena obuhvaća vađenje poklopca i okvira poklopca, dobetoniranje betonom C 20/25, odnosno štemanje stjenki okna na novu visinu, ponovnu ugradnju okvira poklopca i poklopca, prethodno čišćenje postojećih okana te sav ostali rad, opremu i materijal potreban za potpuno dovršenje stavke. Obračun je po komadu prilagođenog okna s poklopcem.</t>
  </si>
  <si>
    <t xml:space="preserve">Uklanjanje postojeće horizontalne signalizacije - demarkiranje vodom pod visokim pritiskom.  Stavka obuhvaća sve potrebne radove za kompletno dovršenje stavke. </t>
  </si>
  <si>
    <t>paušal</t>
  </si>
  <si>
    <t>Rušenje i uklanjanje postojeće kolničke konstrukcije debljine do 15 cm, s utovarom i prijevozom na reciklažno dvorište sukladno odredbama Zakona o održivom gospodarenju otpadom na odlagalištu na udaljenosti do 20 km.  Obračun je po m2 porušene, ukonjene i propisno zbrinute kolničke konstrukcije. Izvedba, kontrola kakvoće i obračun prema OTU 1-03.2.</t>
  </si>
  <si>
    <t>Razni režijski radovi. U cijenu sata rada uključeni su svi troškovi izvođača. Obračun po stvarno utrošenim satima rada što se utvrđuje nalogom nadzornog inženjera.</t>
  </si>
  <si>
    <t>polukvalificirani radnik (PKV)</t>
  </si>
  <si>
    <t>h</t>
  </si>
  <si>
    <t>kvalificirani radnik (KV)</t>
  </si>
  <si>
    <t>c.</t>
  </si>
  <si>
    <t>visokokvalificirani radnik (VKV)</t>
  </si>
  <si>
    <t xml:space="preserve">OPĆINA PUNAT
Novi put 2, Punat
OIB: 64125437677
</t>
  </si>
  <si>
    <t xml:space="preserve">POVEĆANJE SIGURNOSTI PROMETA NA DIJELU ULICE IVANA GORANA KOVAČIĆA U MJESTU PUNAT </t>
  </si>
  <si>
    <t>Martin Brnelić, mag.ing.aedif.</t>
  </si>
  <si>
    <t>Projektant:</t>
  </si>
  <si>
    <t>cijena [€]</t>
  </si>
  <si>
    <t>UKUPNO [€]</t>
  </si>
  <si>
    <t>Strojno - ručni iskop za slivnike i oborinski ispust. Iskop bez obzira na kategoriju. Na pozicijama gdje se ustanovi položaj drugih  instalacija radove je potrebno izvoditi pažljivo uz ručni iskop. Stranice iskopa zasijeći u nagibu 5:1. Obračun rova je prema dimenzijama iz poprečnog profila.  Dno rova planirati s točnošću od 3 cm. U cijenu je uključeno i probijanje postojećeg zid za izvedbu ispusta.
Sve troškove nastale zbog oštećenja izazvanih nestručnim radom i neprimjerene zaštite, snosi izvoditelj radova. Ako se ukaže potreba izvesti razupiranje rova. U cijenu je uračunato strojno zbijanje dna rova do potrebne zbijenosti od 40 Mpa, te čišćenje rova od obrušenog materijala u svim fazama gradnje.  Obračun će se obaviti u idealnom profilu (prema dokaznici), bez priznavanja višeradova. U cijenu ulazi sav potreban rad i materijal, te ukrcaj u vozilo i odvoz na deponiju koju osigurava izvođač.
Obračun po m3.  
Rov: 10 m × (1+1.56)/2 ×1.40 = 18 m3
Proširenje slivnik:  2× (1.20+1.70)/2 × 2 m = 5.8 m3</t>
  </si>
  <si>
    <t>Dobava, doprema i izrada pješčane podloge pijeskom granulacije 0 – 4 mm, d = 10 cm, izravnana i nabijena lakim nabijačem, te pješčana obloga oko cijevi 30 cm iznad tjemena cijevi. Obračun po m3 izrađene posteljice.
10 m × (0.10+0.25+0.30)×1.0 m = 13.0 m3
cijev: 0.25^2×3.14×0.25×10m = - 1 m3</t>
  </si>
  <si>
    <t>Donji nosivi sloj (tampon). Izrada donjeg nosivog sloja podloge kolne konstrukcije i nogostupa od drobljenog kamenog materijala. Tampon je potrebno ugraditi na mjestima prekopa kolnika ili nogostupa .  Materijal za izradu ovog sloja je drobljeni kamen proizveden od zdrave, homogene i čvrste stijenske mase, a mora odgovarati važećim standardima. Kvalitetu stijenske mase treba dokazati uvjerenjem o kakvoći, ne starijim od godinu dana. Debljina sloja određena je projektom. Traženi modul stišljivosti ispitan kružnom pločom promjera 30 cm iznosi Me = 80 MN/m2 na cestovnoj površini, a na pločniku Me= 50 MN/m2.
Obračun po m3 izvedenog sloja.
10m × 1.6 m × 0.30 m =4.8 m3</t>
  </si>
  <si>
    <t>17.a</t>
  </si>
  <si>
    <t>17.b</t>
  </si>
  <si>
    <t>Kao prethodna stavka, samo širina pješačkog prijelaza iznosi 3.0 m.</t>
  </si>
  <si>
    <t>Izrada podloge pješačkog prijelaza od crvene termoplastike. Podloga se iscrtava na prethodno pripremljenu i očišćenu asfaltnu površinu u čitavoj širini kolnika, a u duljini za 50 cm više od širine pješačkog prijelaza (cca 6m×5m). Cijena treba uključivati sav potreban rad i materijal. Izvodi se prije iscrtavanja bijelih crta prijelaza. Obračun po kompletu.</t>
  </si>
  <si>
    <t>kpl</t>
  </si>
  <si>
    <t>Izrada simbola H78 - djeca na cesti. Cijena uključuje sav potreban rad i materijal, obračun po komadu iscrtanog simbola.</t>
  </si>
  <si>
    <t>Izradaisprekidane bijele zaustavne linije H15, širine 50 cm, ispred pješačkog prijelaza. Obračun po m' iscrtane linije.</t>
  </si>
  <si>
    <t>Izrada pune bijele zaustavne linije H14, širine 50 cm, ispred pješačkog prijelaza. Obračun po m' iscrtane linije.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</si>
</sst>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theme="1"/>
      <name val="Calibri"/>
      <family val="2"/>
      <charset val="238"/>
      <scheme val="minor"/>
    </font>
    <font>
      <sz val="11"/>
      <name val="Calibri"/>
      <family val="2"/>
      <charset val="238"/>
      <scheme val="minor"/>
    </font>
    <font>
      <sz val="11"/>
      <name val="Calibri"/>
      <family val="2"/>
      <scheme val="minor"/>
    </font>
    <font>
      <b/>
      <sz val="18"/>
      <color theme="1"/>
      <name val="Calibri"/>
      <family val="2"/>
      <charset val="238"/>
      <scheme val="minor"/>
    </font>
    <font>
      <sz val="11"/>
      <color rgb="FFFF0000"/>
      <name val="Calibri"/>
      <family val="2"/>
      <scheme val="minor"/>
    </font>
    <font>
      <sz val="8"/>
      <name val="Calibri"/>
      <family val="2"/>
      <scheme val="minor"/>
    </font>
    <font>
      <b/>
      <u/>
      <sz val="11"/>
      <name val="Calibri"/>
      <family val="2"/>
      <charset val="238"/>
      <scheme val="minor"/>
    </font>
    <font>
      <sz val="9"/>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5" fillId="0" borderId="0" applyFont="0" applyFill="0" applyBorder="0" applyAlignment="0" applyProtection="0"/>
    <xf numFmtId="0" fontId="7" fillId="0" borderId="0"/>
  </cellStyleXfs>
  <cellXfs count="81">
    <xf numFmtId="0" fontId="0" fillId="0" borderId="0" xfId="0"/>
    <xf numFmtId="0" fontId="0" fillId="0" borderId="1" xfId="0" applyBorder="1" applyAlignment="1">
      <alignment horizontal="center"/>
    </xf>
    <xf numFmtId="0" fontId="0" fillId="0" borderId="2" xfId="0" applyBorder="1" applyAlignment="1">
      <alignment horizontal="center"/>
    </xf>
    <xf numFmtId="0" fontId="6" fillId="3" borderId="7" xfId="0" applyFont="1" applyFill="1" applyBorder="1" applyAlignment="1">
      <alignment horizontal="center"/>
    </xf>
    <xf numFmtId="0" fontId="6" fillId="3" borderId="4" xfId="0" applyFont="1" applyFill="1" applyBorder="1" applyAlignment="1">
      <alignment horizontal="center"/>
    </xf>
    <xf numFmtId="0" fontId="6" fillId="4" borderId="10" xfId="0" applyFont="1" applyFill="1" applyBorder="1" applyAlignment="1">
      <alignment horizontal="center"/>
    </xf>
    <xf numFmtId="9" fontId="6" fillId="3" borderId="4" xfId="1" applyFont="1" applyFill="1" applyBorder="1" applyAlignment="1">
      <alignment horizontal="center"/>
    </xf>
    <xf numFmtId="0" fontId="6" fillId="4" borderId="4" xfId="0" applyFont="1" applyFill="1" applyBorder="1" applyAlignment="1">
      <alignment horizontal="center"/>
    </xf>
    <xf numFmtId="4" fontId="0" fillId="0" borderId="0" xfId="0" applyNumberFormat="1"/>
    <xf numFmtId="4" fontId="6" fillId="3" borderId="7" xfId="0" applyNumberFormat="1" applyFont="1" applyFill="1" applyBorder="1" applyAlignment="1">
      <alignment horizontal="center"/>
    </xf>
    <xf numFmtId="4" fontId="0" fillId="0" borderId="2" xfId="0" applyNumberFormat="1" applyBorder="1" applyAlignment="1">
      <alignment horizontal="center"/>
    </xf>
    <xf numFmtId="4" fontId="0" fillId="0" borderId="1" xfId="0" applyNumberFormat="1" applyBorder="1" applyAlignment="1">
      <alignment horizontal="center"/>
    </xf>
    <xf numFmtId="4" fontId="6" fillId="4" borderId="10" xfId="0" applyNumberFormat="1" applyFont="1" applyFill="1" applyBorder="1" applyAlignment="1">
      <alignment horizontal="center"/>
    </xf>
    <xf numFmtId="4" fontId="6" fillId="3" borderId="4" xfId="0" applyNumberFormat="1" applyFont="1" applyFill="1" applyBorder="1" applyAlignment="1">
      <alignment horizontal="center"/>
    </xf>
    <xf numFmtId="4" fontId="6" fillId="4" borderId="4" xfId="0" applyNumberFormat="1" applyFont="1" applyFill="1" applyBorder="1" applyAlignment="1">
      <alignment horizontal="center"/>
    </xf>
    <xf numFmtId="0" fontId="0" fillId="0" borderId="2" xfId="0" applyBorder="1" applyAlignment="1">
      <alignment vertical="top" wrapText="1"/>
    </xf>
    <xf numFmtId="0" fontId="0" fillId="0" borderId="1" xfId="0" applyBorder="1" applyAlignment="1">
      <alignment vertical="top" wrapText="1"/>
    </xf>
    <xf numFmtId="0" fontId="0" fillId="0" borderId="0" xfId="0" applyAlignment="1">
      <alignment vertical="top"/>
    </xf>
    <xf numFmtId="0" fontId="6" fillId="3" borderId="6" xfId="0" applyFont="1" applyFill="1" applyBorder="1" applyAlignment="1">
      <alignment horizontal="center" vertical="top"/>
    </xf>
    <xf numFmtId="0" fontId="0" fillId="0" borderId="2" xfId="0" applyBorder="1" applyAlignment="1">
      <alignment horizontal="center" vertical="top"/>
    </xf>
    <xf numFmtId="0" fontId="6" fillId="3" borderId="3" xfId="0" applyFont="1" applyFill="1" applyBorder="1" applyAlignment="1">
      <alignment horizontal="center" vertical="top"/>
    </xf>
    <xf numFmtId="0" fontId="6" fillId="3" borderId="7" xfId="0" applyFont="1" applyFill="1" applyBorder="1" applyAlignment="1">
      <alignment horizontal="center" vertical="top"/>
    </xf>
    <xf numFmtId="0" fontId="6" fillId="4" borderId="10" xfId="0" applyFont="1" applyFill="1" applyBorder="1" applyAlignment="1">
      <alignment horizontal="center" vertical="top"/>
    </xf>
    <xf numFmtId="0" fontId="6" fillId="3" borderId="4" xfId="0" applyFont="1" applyFill="1" applyBorder="1" applyAlignment="1">
      <alignment horizontal="left" vertical="top"/>
    </xf>
    <xf numFmtId="0" fontId="6" fillId="4" borderId="4" xfId="0" applyFont="1" applyFill="1" applyBorder="1" applyAlignment="1">
      <alignment horizontal="left" vertical="top"/>
    </xf>
    <xf numFmtId="4" fontId="0" fillId="0" borderId="0" xfId="0" applyNumberFormat="1" applyAlignment="1">
      <alignment horizontal="right"/>
    </xf>
    <xf numFmtId="4" fontId="6" fillId="3" borderId="8" xfId="0" applyNumberFormat="1" applyFont="1" applyFill="1" applyBorder="1" applyAlignment="1">
      <alignment horizontal="right"/>
    </xf>
    <xf numFmtId="4" fontId="0" fillId="0" borderId="2" xfId="0" applyNumberFormat="1" applyBorder="1" applyAlignment="1">
      <alignment horizontal="right"/>
    </xf>
    <xf numFmtId="4" fontId="6" fillId="4" borderId="11" xfId="0" applyNumberFormat="1" applyFont="1" applyFill="1" applyBorder="1" applyAlignment="1">
      <alignment horizontal="right"/>
    </xf>
    <xf numFmtId="4" fontId="6" fillId="3" borderId="5" xfId="0" applyNumberFormat="1" applyFont="1" applyFill="1" applyBorder="1" applyAlignment="1">
      <alignment horizontal="right"/>
    </xf>
    <xf numFmtId="4" fontId="6" fillId="4" borderId="5" xfId="0" applyNumberFormat="1" applyFont="1" applyFill="1" applyBorder="1" applyAlignment="1">
      <alignment horizontal="right"/>
    </xf>
    <xf numFmtId="4" fontId="0" fillId="0" borderId="1" xfId="0" applyNumberFormat="1" applyBorder="1" applyAlignment="1">
      <alignment horizontal="right"/>
    </xf>
    <xf numFmtId="0" fontId="0" fillId="0" borderId="0" xfId="0" applyAlignment="1">
      <alignment vertical="top" wrapText="1"/>
    </xf>
    <xf numFmtId="0" fontId="6" fillId="0" borderId="0" xfId="0" applyFont="1" applyAlignment="1">
      <alignment vertical="top"/>
    </xf>
    <xf numFmtId="0" fontId="6" fillId="2" borderId="3" xfId="0" applyFont="1" applyFill="1" applyBorder="1" applyAlignment="1">
      <alignment horizontal="center" vertical="top"/>
    </xf>
    <xf numFmtId="0" fontId="6" fillId="2" borderId="4" xfId="0" applyFont="1" applyFill="1" applyBorder="1" applyAlignment="1">
      <alignment vertical="top"/>
    </xf>
    <xf numFmtId="0" fontId="6" fillId="2" borderId="4" xfId="0" applyFont="1" applyFill="1" applyBorder="1"/>
    <xf numFmtId="4" fontId="6" fillId="2" borderId="4" xfId="0" applyNumberFormat="1" applyFont="1" applyFill="1" applyBorder="1"/>
    <xf numFmtId="4" fontId="6" fillId="2" borderId="5" xfId="0" applyNumberFormat="1" applyFont="1" applyFill="1" applyBorder="1" applyAlignment="1">
      <alignment horizontal="right"/>
    </xf>
    <xf numFmtId="0" fontId="6" fillId="0" borderId="0" xfId="0" applyFont="1"/>
    <xf numFmtId="4" fontId="4" fillId="0" borderId="1" xfId="0" applyNumberFormat="1" applyFont="1" applyBorder="1" applyAlignment="1">
      <alignment horizontal="center"/>
    </xf>
    <xf numFmtId="0" fontId="6" fillId="4" borderId="9" xfId="0" applyFont="1" applyFill="1" applyBorder="1" applyAlignment="1">
      <alignment horizontal="center" vertical="top"/>
    </xf>
    <xf numFmtId="0" fontId="3" fillId="4" borderId="3" xfId="0" applyFont="1" applyFill="1" applyBorder="1" applyAlignment="1">
      <alignment horizontal="center" vertical="top"/>
    </xf>
    <xf numFmtId="0" fontId="9" fillId="0" borderId="1" xfId="0" applyFont="1" applyBorder="1" applyAlignment="1">
      <alignment vertical="top" wrapText="1"/>
    </xf>
    <xf numFmtId="0" fontId="0" fillId="0" borderId="1" xfId="0" applyBorder="1" applyAlignment="1">
      <alignment horizontal="center" vertical="top"/>
    </xf>
    <xf numFmtId="0" fontId="9" fillId="0" borderId="2" xfId="0" applyFont="1" applyBorder="1" applyAlignment="1">
      <alignment vertical="top" wrapText="1"/>
    </xf>
    <xf numFmtId="2" fontId="0" fillId="0" borderId="0" xfId="0" applyNumberFormat="1" applyAlignment="1">
      <alignment vertical="top" wrapText="1"/>
    </xf>
    <xf numFmtId="2" fontId="10" fillId="0" borderId="0" xfId="0" applyNumberFormat="1" applyFont="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2" fontId="11" fillId="0" borderId="0" xfId="0" applyNumberFormat="1" applyFont="1" applyAlignment="1">
      <alignment vertical="top" wrapText="1"/>
    </xf>
    <xf numFmtId="0" fontId="2" fillId="0" borderId="1" xfId="0" applyFont="1" applyBorder="1" applyAlignment="1">
      <alignment horizontal="center"/>
    </xf>
    <xf numFmtId="0" fontId="9" fillId="0" borderId="0" xfId="0" applyFont="1"/>
    <xf numFmtId="0" fontId="0" fillId="0" borderId="1" xfId="0" applyBorder="1" applyAlignment="1" applyProtection="1">
      <alignment vertical="top" wrapText="1"/>
      <protection locked="0"/>
    </xf>
    <xf numFmtId="2" fontId="9" fillId="0" borderId="0" xfId="0" applyNumberFormat="1" applyFont="1" applyAlignment="1">
      <alignment vertical="top" wrapText="1"/>
    </xf>
    <xf numFmtId="2" fontId="13" fillId="0" borderId="0" xfId="0" applyNumberFormat="1" applyFont="1" applyAlignment="1">
      <alignment vertical="top" wrapText="1"/>
    </xf>
    <xf numFmtId="0" fontId="0" fillId="0" borderId="1" xfId="0" applyBorder="1" applyAlignment="1" applyProtection="1">
      <alignment horizontal="center" wrapText="1"/>
      <protection locked="0"/>
    </xf>
    <xf numFmtId="0" fontId="1" fillId="0" borderId="1" xfId="0" applyFont="1" applyBorder="1" applyAlignment="1">
      <alignment horizontal="center" vertical="top"/>
    </xf>
    <xf numFmtId="0" fontId="0" fillId="0" borderId="1" xfId="0" applyBorder="1" applyAlignment="1">
      <alignment horizontal="center" wrapText="1"/>
    </xf>
    <xf numFmtId="2" fontId="0" fillId="0" borderId="1" xfId="0" applyNumberFormat="1" applyBorder="1" applyAlignment="1">
      <alignment horizontal="center"/>
    </xf>
    <xf numFmtId="0" fontId="1" fillId="0" borderId="2" xfId="0" applyFont="1" applyBorder="1" applyAlignment="1">
      <alignment horizontal="center" vertical="top"/>
    </xf>
    <xf numFmtId="0" fontId="0" fillId="0" borderId="2" xfId="0" applyBorder="1" applyAlignment="1" applyProtection="1">
      <alignment vertical="top" wrapText="1"/>
      <protection locked="0"/>
    </xf>
    <xf numFmtId="0" fontId="0" fillId="0" borderId="12" xfId="0" applyBorder="1" applyAlignment="1">
      <alignment horizontal="center" vertical="top"/>
    </xf>
    <xf numFmtId="0" fontId="0" fillId="0" borderId="12" xfId="0" applyBorder="1" applyAlignment="1">
      <alignment vertical="top" wrapText="1"/>
    </xf>
    <xf numFmtId="0" fontId="0" fillId="2" borderId="3" xfId="0" applyFill="1" applyBorder="1" applyAlignment="1">
      <alignment horizontal="center" vertical="top"/>
    </xf>
    <xf numFmtId="49" fontId="14" fillId="2" borderId="4" xfId="0" applyNumberFormat="1" applyFont="1" applyFill="1" applyBorder="1" applyAlignment="1">
      <alignment horizontal="center"/>
    </xf>
    <xf numFmtId="4" fontId="0" fillId="2" borderId="4" xfId="0" applyNumberFormat="1" applyFill="1" applyBorder="1" applyAlignment="1">
      <alignment horizontal="center"/>
    </xf>
    <xf numFmtId="0" fontId="6" fillId="2" borderId="4" xfId="0" applyFont="1" applyFill="1" applyBorder="1" applyAlignment="1">
      <alignment vertical="top" wrapText="1"/>
    </xf>
    <xf numFmtId="4" fontId="0" fillId="2" borderId="8" xfId="0" applyNumberFormat="1" applyFill="1" applyBorder="1" applyAlignment="1">
      <alignment horizontal="right"/>
    </xf>
    <xf numFmtId="4" fontId="0" fillId="0" borderId="12" xfId="0" applyNumberFormat="1" applyBorder="1" applyAlignment="1">
      <alignment horizontal="center"/>
    </xf>
    <xf numFmtId="4" fontId="0" fillId="0" borderId="12" xfId="0" applyNumberFormat="1" applyBorder="1" applyAlignment="1">
      <alignment horizontal="right"/>
    </xf>
    <xf numFmtId="49" fontId="9" fillId="0" borderId="2" xfId="0" applyNumberFormat="1" applyFont="1" applyBorder="1" applyAlignment="1">
      <alignment horizontal="center"/>
    </xf>
    <xf numFmtId="49" fontId="9" fillId="0" borderId="1" xfId="0" applyNumberFormat="1" applyFont="1" applyBorder="1" applyAlignment="1">
      <alignment horizontal="center"/>
    </xf>
    <xf numFmtId="0" fontId="0" fillId="0" borderId="13" xfId="0" applyBorder="1" applyAlignment="1">
      <alignment horizontal="center" vertical="top"/>
    </xf>
    <xf numFmtId="0" fontId="9" fillId="0" borderId="13" xfId="0" applyFont="1" applyBorder="1" applyAlignment="1">
      <alignment vertical="top" wrapText="1"/>
    </xf>
    <xf numFmtId="0" fontId="0" fillId="0" borderId="13" xfId="0" applyBorder="1" applyAlignment="1">
      <alignment horizontal="center"/>
    </xf>
    <xf numFmtId="4" fontId="0" fillId="0" borderId="13" xfId="0" applyNumberFormat="1" applyBorder="1" applyAlignment="1">
      <alignment horizontal="center"/>
    </xf>
    <xf numFmtId="4" fontId="0" fillId="0" borderId="13" xfId="0" applyNumberFormat="1" applyBorder="1" applyAlignment="1">
      <alignment horizontal="right"/>
    </xf>
    <xf numFmtId="0" fontId="0" fillId="0" borderId="0" xfId="0" applyAlignment="1" applyProtection="1">
      <alignment vertical="top" wrapText="1"/>
      <protection locked="0"/>
    </xf>
    <xf numFmtId="49" fontId="9" fillId="0" borderId="12" xfId="0" applyNumberFormat="1" applyFont="1" applyBorder="1" applyAlignment="1">
      <alignment horizontal="center"/>
    </xf>
    <xf numFmtId="0" fontId="0" fillId="0" borderId="2" xfId="0" applyBorder="1" applyAlignment="1" applyProtection="1">
      <alignment horizontal="center" wrapText="1"/>
      <protection locked="0"/>
    </xf>
  </cellXfs>
  <cellStyles count="3">
    <cellStyle name="Normal" xfId="0" builtinId="0"/>
    <cellStyle name="Normal 2" xfId="2" xr:uid="{00000000-0005-0000-0000-000000000000}"/>
    <cellStyle name="Percent" xfId="1" builtinId="5"/>
  </cellStyles>
  <dxfs count="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34998626667073579"/>
      </font>
      <fill>
        <patternFill>
          <bgColor theme="0" tint="-0.34998626667073579"/>
        </patternFill>
      </fill>
    </dxf>
    <dxf>
      <font>
        <color theme="0" tint="-0.2499465926084170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4450-3EBD-47DD-9EFB-04E7E7FE2779}">
  <sheetPr>
    <pageSetUpPr fitToPage="1"/>
  </sheetPr>
  <dimension ref="A1:B75"/>
  <sheetViews>
    <sheetView view="pageLayout" topLeftCell="A4" zoomScaleNormal="100" zoomScaleSheetLayoutView="100" workbookViewId="0">
      <selection activeCell="B4" sqref="B4"/>
    </sheetView>
  </sheetViews>
  <sheetFormatPr defaultRowHeight="15" x14ac:dyDescent="0.25"/>
  <cols>
    <col min="1" max="1" width="18.7109375" customWidth="1"/>
    <col min="2" max="2" width="70.28515625" customWidth="1"/>
  </cols>
  <sheetData>
    <row r="1" spans="1:2" x14ac:dyDescent="0.25">
      <c r="A1" s="48"/>
      <c r="B1" s="46"/>
    </row>
    <row r="2" spans="1:2" x14ac:dyDescent="0.25">
      <c r="A2" s="48"/>
      <c r="B2" s="46"/>
    </row>
    <row r="3" spans="1:2" x14ac:dyDescent="0.25">
      <c r="A3" s="48"/>
      <c r="B3" s="46"/>
    </row>
    <row r="4" spans="1:2" ht="60" x14ac:dyDescent="0.25">
      <c r="A4" s="48" t="s">
        <v>27</v>
      </c>
      <c r="B4" s="46" t="s">
        <v>95</v>
      </c>
    </row>
    <row r="5" spans="1:2" x14ac:dyDescent="0.25">
      <c r="A5" s="48"/>
      <c r="B5" s="46"/>
    </row>
    <row r="6" spans="1:2" ht="30" x14ac:dyDescent="0.25">
      <c r="A6" s="48" t="s">
        <v>28</v>
      </c>
      <c r="B6" s="46" t="s">
        <v>96</v>
      </c>
    </row>
    <row r="7" spans="1:2" x14ac:dyDescent="0.25">
      <c r="A7" s="48"/>
      <c r="B7" s="46"/>
    </row>
    <row r="8" spans="1:2" x14ac:dyDescent="0.25">
      <c r="A8" s="48"/>
      <c r="B8" s="46"/>
    </row>
    <row r="9" spans="1:2" x14ac:dyDescent="0.25">
      <c r="A9" s="48" t="s">
        <v>34</v>
      </c>
      <c r="B9" s="46" t="s">
        <v>35</v>
      </c>
    </row>
    <row r="10" spans="1:2" x14ac:dyDescent="0.25">
      <c r="A10" s="48"/>
      <c r="B10" s="46"/>
    </row>
    <row r="11" spans="1:2" x14ac:dyDescent="0.25">
      <c r="A11" s="48"/>
      <c r="B11" s="46"/>
    </row>
    <row r="12" spans="1:2" x14ac:dyDescent="0.25">
      <c r="A12" s="48"/>
      <c r="B12" s="46"/>
    </row>
    <row r="13" spans="1:2" ht="23.25" x14ac:dyDescent="0.25">
      <c r="A13" s="48"/>
      <c r="B13" s="47" t="s">
        <v>18</v>
      </c>
    </row>
    <row r="14" spans="1:2" x14ac:dyDescent="0.25">
      <c r="A14" s="48"/>
      <c r="B14" s="46"/>
    </row>
    <row r="15" spans="1:2" x14ac:dyDescent="0.25">
      <c r="A15" s="48"/>
      <c r="B15" s="54"/>
    </row>
    <row r="16" spans="1:2" x14ac:dyDescent="0.25">
      <c r="A16" s="48"/>
      <c r="B16" s="50"/>
    </row>
    <row r="17" spans="1:2" x14ac:dyDescent="0.25">
      <c r="A17" s="48"/>
      <c r="B17" s="46"/>
    </row>
    <row r="18" spans="1:2" x14ac:dyDescent="0.25">
      <c r="A18" s="48"/>
      <c r="B18" s="46"/>
    </row>
    <row r="19" spans="1:2" x14ac:dyDescent="0.25">
      <c r="A19" s="48"/>
      <c r="B19" s="46"/>
    </row>
    <row r="20" spans="1:2" x14ac:dyDescent="0.25">
      <c r="A20" s="48"/>
      <c r="B20" s="46"/>
    </row>
    <row r="21" spans="1:2" x14ac:dyDescent="0.25">
      <c r="A21" s="49" t="s">
        <v>29</v>
      </c>
      <c r="B21" s="46" t="s">
        <v>97</v>
      </c>
    </row>
    <row r="22" spans="1:2" x14ac:dyDescent="0.25">
      <c r="B22" s="46"/>
    </row>
    <row r="23" spans="1:2" x14ac:dyDescent="0.25">
      <c r="A23" s="48"/>
    </row>
    <row r="24" spans="1:2" x14ac:dyDescent="0.25">
      <c r="A24" s="48"/>
    </row>
    <row r="25" spans="1:2" x14ac:dyDescent="0.25">
      <c r="A25" s="48"/>
      <c r="B25" s="55"/>
    </row>
    <row r="26" spans="1:2" x14ac:dyDescent="0.25">
      <c r="A26" s="48"/>
      <c r="B26" s="46"/>
    </row>
    <row r="27" spans="1:2" x14ac:dyDescent="0.25">
      <c r="A27" s="48"/>
      <c r="B27" s="46"/>
    </row>
    <row r="28" spans="1:2" x14ac:dyDescent="0.25">
      <c r="A28" s="48"/>
      <c r="B28" s="46"/>
    </row>
    <row r="29" spans="1:2" x14ac:dyDescent="0.25">
      <c r="A29" s="48"/>
      <c r="B29" s="46"/>
    </row>
    <row r="30" spans="1:2" x14ac:dyDescent="0.25">
      <c r="A30" s="48"/>
      <c r="B30" s="46"/>
    </row>
    <row r="31" spans="1:2" x14ac:dyDescent="0.25">
      <c r="A31" s="48"/>
      <c r="B31" s="46"/>
    </row>
    <row r="32" spans="1:2" x14ac:dyDescent="0.25">
      <c r="A32" s="48"/>
      <c r="B32" s="46"/>
    </row>
    <row r="33" spans="1:2" x14ac:dyDescent="0.25">
      <c r="A33" s="48"/>
      <c r="B33" s="46"/>
    </row>
    <row r="34" spans="1:2" x14ac:dyDescent="0.25">
      <c r="A34" s="48"/>
      <c r="B34" s="46"/>
    </row>
    <row r="35" spans="1:2" x14ac:dyDescent="0.25">
      <c r="A35" s="48"/>
      <c r="B35" s="46"/>
    </row>
    <row r="36" spans="1:2" x14ac:dyDescent="0.25">
      <c r="A36" s="48"/>
      <c r="B36" s="46"/>
    </row>
    <row r="37" spans="1:2" x14ac:dyDescent="0.25">
      <c r="A37" s="48"/>
      <c r="B37" s="46"/>
    </row>
    <row r="38" spans="1:2" x14ac:dyDescent="0.25">
      <c r="A38" s="48"/>
      <c r="B38" s="46"/>
    </row>
    <row r="39" spans="1:2" x14ac:dyDescent="0.25">
      <c r="A39" s="48"/>
      <c r="B39" s="46"/>
    </row>
    <row r="40" spans="1:2" x14ac:dyDescent="0.25">
      <c r="A40" s="48"/>
      <c r="B40" s="46"/>
    </row>
    <row r="41" spans="1:2" x14ac:dyDescent="0.25">
      <c r="A41" s="48"/>
      <c r="B41" s="46"/>
    </row>
    <row r="42" spans="1:2" x14ac:dyDescent="0.25">
      <c r="A42" s="48"/>
      <c r="B42" s="46"/>
    </row>
    <row r="43" spans="1:2" x14ac:dyDescent="0.25">
      <c r="A43" s="48"/>
      <c r="B43" s="46"/>
    </row>
    <row r="44" spans="1:2" x14ac:dyDescent="0.25">
      <c r="A44" s="48"/>
      <c r="B44" s="46"/>
    </row>
    <row r="45" spans="1:2" x14ac:dyDescent="0.25">
      <c r="A45" s="48"/>
      <c r="B45" s="46"/>
    </row>
    <row r="46" spans="1:2" x14ac:dyDescent="0.25">
      <c r="A46" s="48"/>
      <c r="B46" s="46"/>
    </row>
    <row r="47" spans="1:2" x14ac:dyDescent="0.25">
      <c r="A47" s="48"/>
      <c r="B47" s="46"/>
    </row>
    <row r="48" spans="1:2" x14ac:dyDescent="0.25">
      <c r="A48" s="48"/>
      <c r="B48" s="46" t="s">
        <v>19</v>
      </c>
    </row>
    <row r="49" spans="1:2" x14ac:dyDescent="0.25">
      <c r="A49" s="48"/>
      <c r="B49" s="46"/>
    </row>
    <row r="50" spans="1:2" x14ac:dyDescent="0.25">
      <c r="A50" s="48"/>
      <c r="B50" s="46"/>
    </row>
    <row r="51" spans="1:2" ht="90" x14ac:dyDescent="0.25">
      <c r="A51" s="48"/>
      <c r="B51" s="46" t="s">
        <v>20</v>
      </c>
    </row>
    <row r="52" spans="1:2" x14ac:dyDescent="0.25">
      <c r="A52" s="48"/>
      <c r="B52" s="46"/>
    </row>
    <row r="53" spans="1:2" ht="60" x14ac:dyDescent="0.25">
      <c r="A53" s="48"/>
      <c r="B53" s="46" t="s">
        <v>31</v>
      </c>
    </row>
    <row r="54" spans="1:2" x14ac:dyDescent="0.25">
      <c r="A54" s="48"/>
      <c r="B54" s="46"/>
    </row>
    <row r="55" spans="1:2" ht="90" x14ac:dyDescent="0.25">
      <c r="A55" s="48"/>
      <c r="B55" s="46" t="s">
        <v>21</v>
      </c>
    </row>
    <row r="56" spans="1:2" x14ac:dyDescent="0.25">
      <c r="A56" s="48"/>
      <c r="B56" s="46"/>
    </row>
    <row r="57" spans="1:2" ht="45" x14ac:dyDescent="0.25">
      <c r="A57" s="48"/>
      <c r="B57" s="46" t="s">
        <v>22</v>
      </c>
    </row>
    <row r="58" spans="1:2" x14ac:dyDescent="0.25">
      <c r="A58" s="48"/>
      <c r="B58" s="46"/>
    </row>
    <row r="59" spans="1:2" ht="165" x14ac:dyDescent="0.25">
      <c r="A59" s="48"/>
      <c r="B59" s="46" t="s">
        <v>32</v>
      </c>
    </row>
    <row r="60" spans="1:2" x14ac:dyDescent="0.25">
      <c r="A60" s="48"/>
      <c r="B60" s="46"/>
    </row>
    <row r="61" spans="1:2" ht="120" x14ac:dyDescent="0.25">
      <c r="A61" s="48"/>
      <c r="B61" s="46" t="s">
        <v>23</v>
      </c>
    </row>
    <row r="62" spans="1:2" x14ac:dyDescent="0.25">
      <c r="A62" s="48"/>
      <c r="B62" s="46"/>
    </row>
    <row r="63" spans="1:2" ht="105" x14ac:dyDescent="0.25">
      <c r="A63" s="48"/>
      <c r="B63" s="46" t="s">
        <v>33</v>
      </c>
    </row>
    <row r="64" spans="1:2" ht="45" x14ac:dyDescent="0.25">
      <c r="A64" s="48"/>
      <c r="B64" s="46" t="s">
        <v>24</v>
      </c>
    </row>
    <row r="65" spans="1:2" x14ac:dyDescent="0.25">
      <c r="A65" s="48"/>
      <c r="B65" s="46"/>
    </row>
    <row r="66" spans="1:2" ht="210" x14ac:dyDescent="0.25">
      <c r="A66" s="48"/>
      <c r="B66" s="46" t="s">
        <v>30</v>
      </c>
    </row>
    <row r="67" spans="1:2" x14ac:dyDescent="0.25">
      <c r="A67" s="48"/>
      <c r="B67" s="46"/>
    </row>
    <row r="68" spans="1:2" ht="45" x14ac:dyDescent="0.25">
      <c r="A68" s="48"/>
      <c r="B68" s="46" t="s">
        <v>25</v>
      </c>
    </row>
    <row r="69" spans="1:2" x14ac:dyDescent="0.25">
      <c r="A69" s="48"/>
      <c r="B69" s="46"/>
    </row>
    <row r="70" spans="1:2" ht="75" x14ac:dyDescent="0.25">
      <c r="A70" s="48"/>
      <c r="B70" s="46" t="s">
        <v>26</v>
      </c>
    </row>
    <row r="71" spans="1:2" x14ac:dyDescent="0.25">
      <c r="A71" s="48"/>
      <c r="B71" s="46"/>
    </row>
    <row r="72" spans="1:2" x14ac:dyDescent="0.25">
      <c r="A72" s="48"/>
      <c r="B72" s="46"/>
    </row>
    <row r="73" spans="1:2" x14ac:dyDescent="0.25">
      <c r="A73" s="48"/>
      <c r="B73" s="46" t="s">
        <v>98</v>
      </c>
    </row>
    <row r="74" spans="1:2" x14ac:dyDescent="0.25">
      <c r="A74" s="48"/>
      <c r="B74" s="46" t="s">
        <v>97</v>
      </c>
    </row>
    <row r="75" spans="1:2" x14ac:dyDescent="0.25">
      <c r="A75" s="48"/>
      <c r="B75" s="46"/>
    </row>
  </sheetData>
  <pageMargins left="0.7" right="0.7" top="0.75" bottom="0.75" header="0.3" footer="0.3"/>
  <pageSetup paperSize="9" scale="98" fitToHeight="0" orientation="portrait" horizontalDpi="300" verticalDpi="300" r:id="rId1"/>
  <headerFooter>
    <oddHeader>&amp;LGPZ d.d.
Đure Šporera 8 Rijeka&amp;Csvibanj 2023.&amp;RPR 137/23</oddHeader>
    <oddFooter xml:space="preserve">&amp;CPOVEĆANJE SIGURNOSTI PROMETA NA DIJELU ULICE IVANA GORANA KOVAČIĆA U MJESTU PUNAT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9"/>
  <sheetViews>
    <sheetView tabSelected="1" view="pageLayout" zoomScaleNormal="100" zoomScaleSheetLayoutView="100" workbookViewId="0">
      <selection activeCell="E85" sqref="E85"/>
    </sheetView>
  </sheetViews>
  <sheetFormatPr defaultRowHeight="15" x14ac:dyDescent="0.25"/>
  <cols>
    <col min="1" max="1" width="9.140625" style="17"/>
    <col min="2" max="2" width="60.5703125" style="17" customWidth="1"/>
    <col min="4" max="4" width="10.140625" style="8" bestFit="1" customWidth="1"/>
    <col min="5" max="5" width="9.140625" style="8"/>
    <col min="6" max="6" width="14.140625" style="25" customWidth="1"/>
    <col min="7" max="7" width="10.140625" bestFit="1" customWidth="1"/>
  </cols>
  <sheetData>
    <row r="1" spans="1:6" ht="15.75" thickBot="1" x14ac:dyDescent="0.3">
      <c r="B1" s="33" t="s">
        <v>53</v>
      </c>
    </row>
    <row r="2" spans="1:6" ht="15.75" thickBot="1" x14ac:dyDescent="0.3">
      <c r="A2" s="34" t="s">
        <v>17</v>
      </c>
      <c r="B2" s="35" t="s">
        <v>75</v>
      </c>
      <c r="C2" s="36"/>
      <c r="D2" s="37"/>
      <c r="E2" s="37"/>
      <c r="F2" s="38"/>
    </row>
    <row r="3" spans="1:6" ht="15.75" thickBot="1" x14ac:dyDescent="0.3"/>
    <row r="4" spans="1:6" ht="15.75" thickBot="1" x14ac:dyDescent="0.3">
      <c r="A4" s="34" t="s">
        <v>5</v>
      </c>
      <c r="B4" s="35" t="s">
        <v>6</v>
      </c>
      <c r="C4" s="36"/>
      <c r="D4" s="37"/>
      <c r="E4" s="37"/>
      <c r="F4" s="38"/>
    </row>
    <row r="5" spans="1:6" ht="15.75" thickBot="1" x14ac:dyDescent="0.3">
      <c r="A5" s="18" t="s">
        <v>0</v>
      </c>
      <c r="B5" s="21" t="s">
        <v>1</v>
      </c>
      <c r="C5" s="3" t="s">
        <v>2</v>
      </c>
      <c r="D5" s="9" t="s">
        <v>3</v>
      </c>
      <c r="E5" s="9" t="s">
        <v>99</v>
      </c>
      <c r="F5" s="26" t="s">
        <v>4</v>
      </c>
    </row>
    <row r="6" spans="1:6" ht="45" x14ac:dyDescent="0.25">
      <c r="A6" s="19">
        <v>1</v>
      </c>
      <c r="B6" s="61" t="s">
        <v>37</v>
      </c>
      <c r="C6" s="80" t="s">
        <v>36</v>
      </c>
      <c r="D6" s="10">
        <v>1</v>
      </c>
      <c r="E6" s="10"/>
      <c r="F6" s="27" t="str">
        <f t="shared" ref="F6" si="0">IF(E6&lt;&gt;0,D6*E6,"")</f>
        <v/>
      </c>
    </row>
    <row r="7" spans="1:6" ht="90" x14ac:dyDescent="0.25">
      <c r="A7" s="44" t="s">
        <v>55</v>
      </c>
      <c r="B7" s="53" t="s">
        <v>76</v>
      </c>
      <c r="C7" s="56" t="s">
        <v>45</v>
      </c>
      <c r="D7" s="11">
        <v>6</v>
      </c>
      <c r="E7" s="11"/>
      <c r="F7" s="31" t="str">
        <f t="shared" ref="F7" si="1">IF(E7&lt;&gt;0,D7*E7,"")</f>
        <v/>
      </c>
    </row>
    <row r="8" spans="1:6" ht="60" x14ac:dyDescent="0.25">
      <c r="A8" s="44">
        <v>3</v>
      </c>
      <c r="B8" s="53" t="s">
        <v>79</v>
      </c>
      <c r="C8" s="56" t="s">
        <v>7</v>
      </c>
      <c r="D8" s="11">
        <v>8</v>
      </c>
      <c r="E8" s="11"/>
      <c r="F8" s="31" t="str">
        <f t="shared" ref="F8" si="2">IF(E8&lt;&gt;0,D8*E8,"")</f>
        <v/>
      </c>
    </row>
    <row r="9" spans="1:6" ht="75" x14ac:dyDescent="0.25">
      <c r="A9" s="44">
        <v>4</v>
      </c>
      <c r="B9" s="78" t="s">
        <v>80</v>
      </c>
      <c r="C9" s="56" t="s">
        <v>36</v>
      </c>
      <c r="D9" s="11">
        <v>1</v>
      </c>
      <c r="E9" s="11"/>
      <c r="F9" s="31" t="str">
        <f t="shared" ref="F9:F10" si="3">IF(E9&lt;&gt;0,D9*E9,"")</f>
        <v/>
      </c>
    </row>
    <row r="10" spans="1:6" ht="90" x14ac:dyDescent="0.25">
      <c r="A10" s="44">
        <v>5</v>
      </c>
      <c r="B10" s="16" t="s">
        <v>88</v>
      </c>
      <c r="C10" s="1" t="s">
        <v>9</v>
      </c>
      <c r="D10" s="11">
        <v>75</v>
      </c>
      <c r="E10" s="11"/>
      <c r="F10" s="31" t="str">
        <f t="shared" si="3"/>
        <v/>
      </c>
    </row>
    <row r="11" spans="1:6" ht="45" x14ac:dyDescent="0.25">
      <c r="A11" s="44">
        <v>6</v>
      </c>
      <c r="B11" s="16" t="s">
        <v>89</v>
      </c>
      <c r="C11" s="1"/>
      <c r="D11" s="11"/>
      <c r="E11" s="11"/>
      <c r="F11" s="27"/>
    </row>
    <row r="12" spans="1:6" x14ac:dyDescent="0.25">
      <c r="A12" s="44" t="s">
        <v>57</v>
      </c>
      <c r="B12" s="16" t="s">
        <v>90</v>
      </c>
      <c r="C12" s="1" t="s">
        <v>91</v>
      </c>
      <c r="D12" s="11">
        <v>8</v>
      </c>
      <c r="E12" s="11"/>
      <c r="F12" s="27" t="str">
        <f t="shared" ref="F12:F14" si="4">IF(E12&lt;&gt;0,D12*E12,"")</f>
        <v/>
      </c>
    </row>
    <row r="13" spans="1:6" x14ac:dyDescent="0.25">
      <c r="A13" s="44" t="s">
        <v>58</v>
      </c>
      <c r="B13" s="16" t="s">
        <v>92</v>
      </c>
      <c r="C13" s="1" t="s">
        <v>91</v>
      </c>
      <c r="D13" s="11">
        <v>8</v>
      </c>
      <c r="E13" s="11"/>
      <c r="F13" s="27" t="str">
        <f t="shared" si="4"/>
        <v/>
      </c>
    </row>
    <row r="14" spans="1:6" ht="15.75" thickBot="1" x14ac:dyDescent="0.3">
      <c r="A14" s="44" t="s">
        <v>93</v>
      </c>
      <c r="B14" s="16" t="s">
        <v>94</v>
      </c>
      <c r="C14" s="1" t="s">
        <v>91</v>
      </c>
      <c r="D14" s="11">
        <v>8</v>
      </c>
      <c r="E14" s="11"/>
      <c r="F14" s="27" t="str">
        <f t="shared" si="4"/>
        <v/>
      </c>
    </row>
    <row r="15" spans="1:6" s="39" customFormat="1" ht="15.75" thickBot="1" x14ac:dyDescent="0.3">
      <c r="A15" s="34" t="str">
        <f>A4</f>
        <v>I.</v>
      </c>
      <c r="B15" s="35" t="str">
        <f>B4&amp;" - UKUPNO"</f>
        <v>PRIPREMNI RADOVI - UKUPNO</v>
      </c>
      <c r="C15" s="36"/>
      <c r="D15" s="37"/>
      <c r="E15" s="37"/>
      <c r="F15" s="38">
        <f>SUM(F6:F10)</f>
        <v>0</v>
      </c>
    </row>
    <row r="16" spans="1:6" ht="15.75" thickBot="1" x14ac:dyDescent="0.3"/>
    <row r="17" spans="1:7" s="39" customFormat="1" ht="15.75" thickBot="1" x14ac:dyDescent="0.3">
      <c r="A17" s="34" t="s">
        <v>10</v>
      </c>
      <c r="B17" s="35" t="s">
        <v>43</v>
      </c>
      <c r="C17" s="36"/>
      <c r="D17" s="37"/>
      <c r="E17" s="37"/>
      <c r="F17" s="38"/>
    </row>
    <row r="18" spans="1:7" ht="15.75" thickBot="1" x14ac:dyDescent="0.3">
      <c r="A18" s="18" t="s">
        <v>0</v>
      </c>
      <c r="B18" s="21" t="s">
        <v>1</v>
      </c>
      <c r="C18" s="3" t="s">
        <v>2</v>
      </c>
      <c r="D18" s="9" t="s">
        <v>3</v>
      </c>
      <c r="E18" s="9" t="s">
        <v>99</v>
      </c>
      <c r="F18" s="26" t="s">
        <v>4</v>
      </c>
    </row>
    <row r="19" spans="1:7" ht="90" x14ac:dyDescent="0.25">
      <c r="A19" s="19">
        <v>1</v>
      </c>
      <c r="B19" s="15" t="s">
        <v>38</v>
      </c>
      <c r="C19" s="2" t="s">
        <v>7</v>
      </c>
      <c r="D19" s="10">
        <v>20</v>
      </c>
      <c r="E19" s="10"/>
      <c r="F19" s="27" t="str">
        <f t="shared" ref="F19:F23" si="5">IF(E19&lt;&gt;0,D19*E19,"")</f>
        <v/>
      </c>
    </row>
    <row r="20" spans="1:7" ht="165" x14ac:dyDescent="0.25">
      <c r="A20" s="19">
        <v>2</v>
      </c>
      <c r="B20" s="15" t="s">
        <v>39</v>
      </c>
      <c r="C20" s="2" t="s">
        <v>9</v>
      </c>
      <c r="D20" s="10">
        <v>20</v>
      </c>
      <c r="E20" s="10"/>
      <c r="F20" s="27" t="str">
        <f t="shared" si="5"/>
        <v/>
      </c>
      <c r="G20" s="52"/>
    </row>
    <row r="21" spans="1:7" ht="105" x14ac:dyDescent="0.25">
      <c r="A21" s="19">
        <v>3</v>
      </c>
      <c r="B21" s="15" t="s">
        <v>40</v>
      </c>
      <c r="C21" s="2" t="s">
        <v>9</v>
      </c>
      <c r="D21" s="10">
        <v>60</v>
      </c>
      <c r="E21" s="10"/>
      <c r="F21" s="27" t="str">
        <f t="shared" si="5"/>
        <v/>
      </c>
    </row>
    <row r="22" spans="1:7" ht="180" x14ac:dyDescent="0.25">
      <c r="A22" s="19">
        <v>4</v>
      </c>
      <c r="B22" s="45" t="s">
        <v>41</v>
      </c>
      <c r="C22" s="2" t="s">
        <v>9</v>
      </c>
      <c r="D22" s="10">
        <v>60</v>
      </c>
      <c r="E22" s="10"/>
      <c r="F22" s="27" t="str">
        <f t="shared" si="5"/>
        <v/>
      </c>
    </row>
    <row r="23" spans="1:7" ht="150" x14ac:dyDescent="0.25">
      <c r="A23" s="19">
        <v>5</v>
      </c>
      <c r="B23" s="45" t="s">
        <v>42</v>
      </c>
      <c r="C23" s="2" t="s">
        <v>9</v>
      </c>
      <c r="D23" s="10">
        <v>60</v>
      </c>
      <c r="E23" s="10"/>
      <c r="F23" s="27" t="str">
        <f t="shared" si="5"/>
        <v/>
      </c>
    </row>
    <row r="24" spans="1:7" ht="150" x14ac:dyDescent="0.25">
      <c r="A24" s="19">
        <v>6</v>
      </c>
      <c r="B24" s="45" t="s">
        <v>81</v>
      </c>
      <c r="C24" s="2" t="s">
        <v>9</v>
      </c>
      <c r="D24" s="10">
        <v>24</v>
      </c>
      <c r="E24" s="10"/>
      <c r="F24" s="27" t="str">
        <f t="shared" ref="F24" si="6">IF(E24&lt;&gt;0,D24*E24,"")</f>
        <v/>
      </c>
    </row>
    <row r="25" spans="1:7" ht="120" x14ac:dyDescent="0.25">
      <c r="A25" s="44">
        <v>7</v>
      </c>
      <c r="B25" s="43" t="s">
        <v>77</v>
      </c>
      <c r="C25" s="1" t="s">
        <v>36</v>
      </c>
      <c r="D25" s="11">
        <v>1</v>
      </c>
      <c r="E25" s="11"/>
      <c r="F25" s="31" t="str">
        <f t="shared" ref="F25" si="7">IF(E25&lt;&gt;0,D25*E25,"")</f>
        <v/>
      </c>
    </row>
    <row r="26" spans="1:7" ht="195.75" thickBot="1" x14ac:dyDescent="0.3">
      <c r="A26" s="73">
        <v>8</v>
      </c>
      <c r="B26" s="74" t="s">
        <v>48</v>
      </c>
      <c r="C26" s="75" t="s">
        <v>9</v>
      </c>
      <c r="D26" s="76">
        <v>2.5</v>
      </c>
      <c r="E26" s="76"/>
      <c r="F26" s="77" t="str">
        <f t="shared" ref="F26" si="8">IF(E26&lt;&gt;0,D26*E26,"")</f>
        <v/>
      </c>
    </row>
    <row r="27" spans="1:7" s="39" customFormat="1" ht="15.75" thickBot="1" x14ac:dyDescent="0.3">
      <c r="A27" s="34" t="str">
        <f>A17</f>
        <v>II.</v>
      </c>
      <c r="B27" s="35" t="str">
        <f>B17&amp;" - UKUPNO"</f>
        <v>GRAĐEVINSKI RADOVI - UZDIGNUTA PLOHA  - UKUPNO</v>
      </c>
      <c r="C27" s="36"/>
      <c r="D27" s="37"/>
      <c r="E27" s="37"/>
      <c r="F27" s="38">
        <f>SUM(F19:F26)</f>
        <v>0</v>
      </c>
    </row>
    <row r="28" spans="1:7" ht="15.75" thickBot="1" x14ac:dyDescent="0.3"/>
    <row r="29" spans="1:7" s="39" customFormat="1" ht="15.75" thickBot="1" x14ac:dyDescent="0.3">
      <c r="A29" s="34" t="s">
        <v>11</v>
      </c>
      <c r="B29" s="35" t="s">
        <v>44</v>
      </c>
      <c r="C29" s="36"/>
      <c r="D29" s="37"/>
      <c r="E29" s="37"/>
      <c r="F29" s="38"/>
    </row>
    <row r="30" spans="1:7" ht="15.75" thickBot="1" x14ac:dyDescent="0.3">
      <c r="A30" s="18" t="s">
        <v>0</v>
      </c>
      <c r="B30" s="21" t="s">
        <v>1</v>
      </c>
      <c r="C30" s="3" t="s">
        <v>2</v>
      </c>
      <c r="D30" s="9" t="s">
        <v>3</v>
      </c>
      <c r="E30" s="9" t="s">
        <v>99</v>
      </c>
      <c r="F30" s="26" t="s">
        <v>4</v>
      </c>
    </row>
    <row r="31" spans="1:7" ht="270" x14ac:dyDescent="0.25">
      <c r="A31" s="57">
        <v>1</v>
      </c>
      <c r="B31" s="16" t="s">
        <v>101</v>
      </c>
      <c r="C31" s="51" t="s">
        <v>8</v>
      </c>
      <c r="D31" s="40">
        <v>25</v>
      </c>
      <c r="E31" s="40"/>
      <c r="F31" s="31" t="str">
        <f t="shared" ref="F31:F38" si="9">IF(E31&lt;&gt;0,D31*E31,"")</f>
        <v/>
      </c>
    </row>
    <row r="32" spans="1:7" ht="90" x14ac:dyDescent="0.25">
      <c r="A32" s="60">
        <v>2</v>
      </c>
      <c r="B32" s="16" t="s">
        <v>102</v>
      </c>
      <c r="C32" s="1" t="s">
        <v>8</v>
      </c>
      <c r="D32" s="11">
        <v>12</v>
      </c>
      <c r="E32" s="11"/>
      <c r="F32" s="27" t="str">
        <f t="shared" si="9"/>
        <v/>
      </c>
    </row>
    <row r="33" spans="1:6" ht="315" x14ac:dyDescent="0.25">
      <c r="A33" s="57">
        <v>3</v>
      </c>
      <c r="B33" s="16" t="s">
        <v>46</v>
      </c>
      <c r="C33" s="1" t="s">
        <v>45</v>
      </c>
      <c r="D33" s="11">
        <v>2</v>
      </c>
      <c r="E33" s="11"/>
      <c r="F33" s="27" t="str">
        <f t="shared" si="9"/>
        <v/>
      </c>
    </row>
    <row r="34" spans="1:6" ht="210" x14ac:dyDescent="0.25">
      <c r="A34" s="57">
        <v>4</v>
      </c>
      <c r="B34" s="43" t="s">
        <v>82</v>
      </c>
      <c r="C34" s="1" t="s">
        <v>47</v>
      </c>
      <c r="D34" s="11">
        <v>10</v>
      </c>
      <c r="E34" s="11"/>
      <c r="F34" s="31" t="str">
        <f t="shared" si="9"/>
        <v/>
      </c>
    </row>
    <row r="35" spans="1:6" ht="285" x14ac:dyDescent="0.25">
      <c r="A35" s="57">
        <v>5</v>
      </c>
      <c r="B35" s="43" t="s">
        <v>83</v>
      </c>
      <c r="C35" s="1" t="s">
        <v>8</v>
      </c>
      <c r="D35" s="11">
        <f>+D31-D32-1-1*0.5*0.5*2</f>
        <v>11.5</v>
      </c>
      <c r="E35" s="11"/>
      <c r="F35" s="31" t="str">
        <f t="shared" si="9"/>
        <v/>
      </c>
    </row>
    <row r="36" spans="1:6" ht="120" x14ac:dyDescent="0.25">
      <c r="A36" s="60">
        <v>6</v>
      </c>
      <c r="B36" s="16" t="s">
        <v>84</v>
      </c>
      <c r="C36" s="1" t="s">
        <v>54</v>
      </c>
      <c r="D36" s="11">
        <v>1</v>
      </c>
      <c r="E36" s="11"/>
      <c r="F36" s="31" t="str">
        <f t="shared" si="9"/>
        <v/>
      </c>
    </row>
    <row r="37" spans="1:6" ht="105" x14ac:dyDescent="0.25">
      <c r="A37" s="60">
        <v>7</v>
      </c>
      <c r="B37" s="16" t="s">
        <v>85</v>
      </c>
      <c r="C37" s="1" t="s">
        <v>54</v>
      </c>
      <c r="D37" s="11">
        <v>1</v>
      </c>
      <c r="E37" s="11"/>
      <c r="F37" s="31" t="str">
        <f t="shared" si="9"/>
        <v/>
      </c>
    </row>
    <row r="38" spans="1:6" ht="180.75" thickBot="1" x14ac:dyDescent="0.3">
      <c r="A38" s="60">
        <v>8</v>
      </c>
      <c r="B38" s="16" t="s">
        <v>103</v>
      </c>
      <c r="C38" s="1" t="s">
        <v>8</v>
      </c>
      <c r="D38" s="11">
        <v>5</v>
      </c>
      <c r="E38" s="11"/>
      <c r="F38" s="31" t="str">
        <f t="shared" si="9"/>
        <v/>
      </c>
    </row>
    <row r="39" spans="1:6" s="39" customFormat="1" ht="15.75" thickBot="1" x14ac:dyDescent="0.3">
      <c r="A39" s="34" t="str">
        <f>A29</f>
        <v>III.</v>
      </c>
      <c r="B39" s="35" t="str">
        <f>B29&amp;" - UKUPNO"</f>
        <v>OBORINSKA ODVODNJA - UKUPNO</v>
      </c>
      <c r="C39" s="36"/>
      <c r="D39" s="37"/>
      <c r="E39" s="37"/>
      <c r="F39" s="38">
        <f>SUM(F31:F38)</f>
        <v>0</v>
      </c>
    </row>
    <row r="40" spans="1:6" ht="15.75" thickBot="1" x14ac:dyDescent="0.3"/>
    <row r="41" spans="1:6" s="39" customFormat="1" ht="15.75" thickBot="1" x14ac:dyDescent="0.3">
      <c r="A41" s="34" t="s">
        <v>12</v>
      </c>
      <c r="B41" s="35" t="s">
        <v>49</v>
      </c>
      <c r="C41" s="36"/>
      <c r="D41" s="37"/>
      <c r="E41" s="37"/>
      <c r="F41" s="38"/>
    </row>
    <row r="42" spans="1:6" s="39" customFormat="1" ht="15.75" thickBot="1" x14ac:dyDescent="0.3">
      <c r="A42" s="34"/>
      <c r="B42" s="35" t="s">
        <v>52</v>
      </c>
      <c r="C42" s="36"/>
      <c r="D42" s="37"/>
      <c r="E42" s="37"/>
      <c r="F42" s="38"/>
    </row>
    <row r="43" spans="1:6" ht="15.75" thickBot="1" x14ac:dyDescent="0.3">
      <c r="A43" s="18" t="s">
        <v>0</v>
      </c>
      <c r="B43" s="21" t="s">
        <v>1</v>
      </c>
      <c r="C43" s="3" t="s">
        <v>2</v>
      </c>
      <c r="D43" s="9" t="s">
        <v>3</v>
      </c>
      <c r="E43" s="9" t="s">
        <v>99</v>
      </c>
      <c r="F43" s="26" t="s">
        <v>4</v>
      </c>
    </row>
    <row r="44" spans="1:6" ht="165" x14ac:dyDescent="0.25">
      <c r="A44" s="57">
        <v>1</v>
      </c>
      <c r="B44" s="53" t="s">
        <v>56</v>
      </c>
      <c r="C44" s="58"/>
      <c r="D44" s="59"/>
      <c r="E44" s="59"/>
      <c r="F44" s="31" t="str">
        <f t="shared" ref="F44:F51" si="10">IF(E44&lt;&gt;0,D44*E44,"")</f>
        <v/>
      </c>
    </row>
    <row r="45" spans="1:6" x14ac:dyDescent="0.25">
      <c r="A45" s="57" t="s">
        <v>57</v>
      </c>
      <c r="B45" s="53" t="s">
        <v>59</v>
      </c>
      <c r="C45" s="58" t="s">
        <v>54</v>
      </c>
      <c r="D45" s="59">
        <v>2</v>
      </c>
      <c r="E45" s="59"/>
      <c r="F45" s="31" t="str">
        <f t="shared" si="10"/>
        <v/>
      </c>
    </row>
    <row r="46" spans="1:6" x14ac:dyDescent="0.25">
      <c r="A46" s="57" t="s">
        <v>58</v>
      </c>
      <c r="B46" s="53" t="s">
        <v>60</v>
      </c>
      <c r="C46" s="58" t="s">
        <v>54</v>
      </c>
      <c r="D46" s="59">
        <v>4</v>
      </c>
      <c r="E46" s="59"/>
      <c r="F46" s="31" t="str">
        <f t="shared" si="10"/>
        <v/>
      </c>
    </row>
    <row r="47" spans="1:6" ht="165" x14ac:dyDescent="0.25">
      <c r="A47" s="57">
        <v>2</v>
      </c>
      <c r="B47" s="53" t="s">
        <v>61</v>
      </c>
      <c r="C47" s="58" t="s">
        <v>54</v>
      </c>
      <c r="D47" s="59">
        <v>6</v>
      </c>
      <c r="E47" s="59"/>
      <c r="F47" s="31" t="str">
        <f t="shared" si="10"/>
        <v/>
      </c>
    </row>
    <row r="48" spans="1:6" ht="165" x14ac:dyDescent="0.25">
      <c r="A48" s="57">
        <v>3</v>
      </c>
      <c r="B48" s="53" t="s">
        <v>62</v>
      </c>
      <c r="C48" s="58" t="s">
        <v>54</v>
      </c>
      <c r="D48" s="59">
        <v>2</v>
      </c>
      <c r="E48" s="59"/>
      <c r="F48" s="31" t="str">
        <f t="shared" si="10"/>
        <v/>
      </c>
    </row>
    <row r="49" spans="1:6" ht="165" x14ac:dyDescent="0.25">
      <c r="A49" s="57">
        <v>4</v>
      </c>
      <c r="B49" s="53" t="s">
        <v>63</v>
      </c>
      <c r="C49" s="58" t="s">
        <v>54</v>
      </c>
      <c r="D49" s="59">
        <v>2</v>
      </c>
      <c r="E49" s="59"/>
      <c r="F49" s="31" t="str">
        <f t="shared" si="10"/>
        <v/>
      </c>
    </row>
    <row r="50" spans="1:6" ht="120" x14ac:dyDescent="0.25">
      <c r="A50" s="57">
        <v>5</v>
      </c>
      <c r="B50" s="53" t="s">
        <v>65</v>
      </c>
      <c r="C50" s="58" t="s">
        <v>54</v>
      </c>
      <c r="D50" s="59">
        <v>1</v>
      </c>
      <c r="E50" s="59"/>
      <c r="F50" s="31" t="str">
        <f t="shared" si="10"/>
        <v/>
      </c>
    </row>
    <row r="51" spans="1:6" ht="120" x14ac:dyDescent="0.25">
      <c r="A51" s="57">
        <v>6</v>
      </c>
      <c r="B51" s="53" t="s">
        <v>64</v>
      </c>
      <c r="C51" s="58" t="s">
        <v>54</v>
      </c>
      <c r="D51" s="59">
        <v>1</v>
      </c>
      <c r="E51" s="59"/>
      <c r="F51" s="31" t="str">
        <f t="shared" si="10"/>
        <v/>
      </c>
    </row>
    <row r="52" spans="1:6" ht="120" x14ac:dyDescent="0.25">
      <c r="A52" s="19">
        <v>7</v>
      </c>
      <c r="B52" s="15" t="s">
        <v>50</v>
      </c>
      <c r="C52" s="1" t="s">
        <v>45</v>
      </c>
      <c r="D52" s="10">
        <v>11</v>
      </c>
      <c r="E52" s="10"/>
      <c r="F52" s="27" t="str">
        <f>IF(E52&lt;&gt;0,D52*E52,"")</f>
        <v/>
      </c>
    </row>
    <row r="53" spans="1:6" ht="120" x14ac:dyDescent="0.25">
      <c r="A53" s="44">
        <v>8</v>
      </c>
      <c r="B53" s="16" t="s">
        <v>51</v>
      </c>
      <c r="C53" s="72" t="s">
        <v>16</v>
      </c>
      <c r="D53" s="11">
        <v>40</v>
      </c>
      <c r="E53" s="11"/>
      <c r="F53" s="31" t="str">
        <f>IF(E53&lt;&gt;0,D53*E53,"")</f>
        <v/>
      </c>
    </row>
    <row r="54" spans="1:6" ht="120.75" thickBot="1" x14ac:dyDescent="0.3">
      <c r="A54" s="62">
        <v>9</v>
      </c>
      <c r="B54" s="63" t="s">
        <v>78</v>
      </c>
      <c r="C54" s="79" t="s">
        <v>45</v>
      </c>
      <c r="D54" s="69">
        <v>1</v>
      </c>
      <c r="E54" s="69"/>
      <c r="F54" s="70" t="str">
        <f>IF(E54&lt;&gt;0,D54*E54,"")</f>
        <v/>
      </c>
    </row>
    <row r="55" spans="1:6" ht="15.75" thickBot="1" x14ac:dyDescent="0.3">
      <c r="A55" s="64"/>
      <c r="B55" s="67" t="s">
        <v>66</v>
      </c>
      <c r="C55" s="65"/>
      <c r="D55" s="66"/>
      <c r="E55" s="66"/>
      <c r="F55" s="68" t="str">
        <f t="shared" ref="F55:F69" si="11">IF(E55&lt;&gt;0,D55*E55,"")</f>
        <v/>
      </c>
    </row>
    <row r="56" spans="1:6" ht="45" x14ac:dyDescent="0.25">
      <c r="A56" s="44">
        <v>10</v>
      </c>
      <c r="B56" s="16" t="s">
        <v>86</v>
      </c>
      <c r="C56" s="1" t="s">
        <v>87</v>
      </c>
      <c r="D56" s="11">
        <v>1</v>
      </c>
      <c r="E56" s="11"/>
      <c r="F56" s="27" t="str">
        <f t="shared" si="11"/>
        <v/>
      </c>
    </row>
    <row r="57" spans="1:6" ht="135" x14ac:dyDescent="0.25">
      <c r="A57" s="19">
        <v>11</v>
      </c>
      <c r="B57" s="15" t="s">
        <v>67</v>
      </c>
      <c r="C57" s="71" t="s">
        <v>16</v>
      </c>
      <c r="D57" s="10">
        <v>50</v>
      </c>
      <c r="E57" s="10"/>
      <c r="F57" s="27" t="str">
        <f t="shared" si="11"/>
        <v/>
      </c>
    </row>
    <row r="58" spans="1:6" ht="135" x14ac:dyDescent="0.25">
      <c r="A58" s="44">
        <v>12</v>
      </c>
      <c r="B58" s="16" t="s">
        <v>68</v>
      </c>
      <c r="C58" s="72" t="s">
        <v>16</v>
      </c>
      <c r="D58" s="11">
        <v>120</v>
      </c>
      <c r="E58" s="11"/>
      <c r="F58" s="31" t="str">
        <f t="shared" si="11"/>
        <v/>
      </c>
    </row>
    <row r="59" spans="1:6" ht="135" x14ac:dyDescent="0.25">
      <c r="A59" s="19">
        <v>13</v>
      </c>
      <c r="B59" s="53" t="s">
        <v>69</v>
      </c>
      <c r="C59" s="72" t="s">
        <v>70</v>
      </c>
      <c r="D59" s="11">
        <v>2</v>
      </c>
      <c r="E59" s="11"/>
      <c r="F59" s="31" t="str">
        <f t="shared" si="11"/>
        <v/>
      </c>
    </row>
    <row r="60" spans="1:6" ht="135" x14ac:dyDescent="0.25">
      <c r="A60" s="44">
        <v>14</v>
      </c>
      <c r="B60" s="53" t="s">
        <v>71</v>
      </c>
      <c r="C60" s="72" t="s">
        <v>70</v>
      </c>
      <c r="D60" s="11">
        <v>1</v>
      </c>
      <c r="E60" s="11"/>
      <c r="F60" s="31" t="str">
        <f t="shared" si="11"/>
        <v/>
      </c>
    </row>
    <row r="61" spans="1:6" ht="120" x14ac:dyDescent="0.25">
      <c r="A61" s="19">
        <v>15</v>
      </c>
      <c r="B61" s="16" t="s">
        <v>73</v>
      </c>
      <c r="C61" s="72" t="s">
        <v>9</v>
      </c>
      <c r="D61" s="11">
        <v>120</v>
      </c>
      <c r="E61" s="11"/>
      <c r="F61" s="31" t="str">
        <f t="shared" si="11"/>
        <v/>
      </c>
    </row>
    <row r="62" spans="1:6" ht="105" x14ac:dyDescent="0.25">
      <c r="A62" s="44">
        <v>16</v>
      </c>
      <c r="B62" s="16" t="s">
        <v>74</v>
      </c>
      <c r="C62" s="72" t="s">
        <v>70</v>
      </c>
      <c r="D62" s="11">
        <v>2</v>
      </c>
      <c r="E62" s="11"/>
      <c r="F62" s="31" t="str">
        <f t="shared" si="11"/>
        <v/>
      </c>
    </row>
    <row r="63" spans="1:6" ht="150" x14ac:dyDescent="0.25">
      <c r="A63" s="19" t="s">
        <v>104</v>
      </c>
      <c r="B63" s="53" t="s">
        <v>72</v>
      </c>
      <c r="C63" s="72" t="s">
        <v>54</v>
      </c>
      <c r="D63" s="11">
        <v>2</v>
      </c>
      <c r="E63" s="11"/>
      <c r="F63" s="31" t="str">
        <f t="shared" si="11"/>
        <v/>
      </c>
    </row>
    <row r="64" spans="1:6" ht="30" x14ac:dyDescent="0.25">
      <c r="A64" s="19" t="s">
        <v>105</v>
      </c>
      <c r="B64" s="61" t="s">
        <v>106</v>
      </c>
      <c r="C64" s="71" t="s">
        <v>54</v>
      </c>
      <c r="D64" s="10">
        <v>1</v>
      </c>
      <c r="E64" s="10"/>
      <c r="F64" s="27" t="str">
        <f t="shared" si="11"/>
        <v/>
      </c>
    </row>
    <row r="65" spans="1:6" ht="90" x14ac:dyDescent="0.25">
      <c r="A65" s="19">
        <v>18</v>
      </c>
      <c r="B65" s="15" t="s">
        <v>107</v>
      </c>
      <c r="C65" s="2" t="s">
        <v>108</v>
      </c>
      <c r="D65" s="10">
        <v>1</v>
      </c>
      <c r="E65" s="10"/>
      <c r="F65" s="27" t="str">
        <f t="shared" si="11"/>
        <v/>
      </c>
    </row>
    <row r="66" spans="1:6" ht="30" x14ac:dyDescent="0.25">
      <c r="A66" s="19">
        <v>19</v>
      </c>
      <c r="B66" s="15" t="s">
        <v>109</v>
      </c>
      <c r="C66" s="2" t="s">
        <v>54</v>
      </c>
      <c r="D66" s="10">
        <v>2</v>
      </c>
      <c r="E66" s="10"/>
      <c r="F66" s="27" t="str">
        <f t="shared" si="11"/>
        <v/>
      </c>
    </row>
    <row r="67" spans="1:6" ht="30" x14ac:dyDescent="0.25">
      <c r="A67" s="19">
        <v>20</v>
      </c>
      <c r="B67" s="15" t="s">
        <v>111</v>
      </c>
      <c r="C67" s="2" t="s">
        <v>7</v>
      </c>
      <c r="D67" s="10">
        <v>6</v>
      </c>
      <c r="E67" s="10"/>
      <c r="F67" s="27" t="str">
        <f t="shared" si="11"/>
        <v/>
      </c>
    </row>
    <row r="68" spans="1:6" ht="30" x14ac:dyDescent="0.25">
      <c r="A68" s="19">
        <v>21</v>
      </c>
      <c r="B68" s="15" t="s">
        <v>110</v>
      </c>
      <c r="C68" s="2" t="s">
        <v>7</v>
      </c>
      <c r="D68" s="10">
        <v>6</v>
      </c>
      <c r="E68" s="10"/>
      <c r="F68" s="27" t="str">
        <f t="shared" si="11"/>
        <v/>
      </c>
    </row>
    <row r="69" spans="1:6" ht="15.75" thickBot="1" x14ac:dyDescent="0.3">
      <c r="A69" s="19"/>
      <c r="B69" s="15"/>
      <c r="C69" s="2"/>
      <c r="D69" s="10"/>
      <c r="E69" s="10"/>
      <c r="F69" s="27"/>
    </row>
    <row r="70" spans="1:6" s="39" customFormat="1" ht="15.75" thickBot="1" x14ac:dyDescent="0.3">
      <c r="A70" s="34" t="str">
        <f>A41</f>
        <v>IV.</v>
      </c>
      <c r="B70" s="35" t="str">
        <f>B41</f>
        <v>PROMETNA SIGNALIZACIJA</v>
      </c>
      <c r="C70" s="36"/>
      <c r="D70" s="37"/>
      <c r="E70" s="37"/>
      <c r="F70" s="38">
        <f>SUM(F44:F69)</f>
        <v>0</v>
      </c>
    </row>
    <row r="71" spans="1:6" ht="15.75" thickBot="1" x14ac:dyDescent="0.3"/>
    <row r="72" spans="1:6" ht="15.75" thickBot="1" x14ac:dyDescent="0.3">
      <c r="A72" s="41" t="s">
        <v>17</v>
      </c>
      <c r="B72" s="22" t="s">
        <v>13</v>
      </c>
      <c r="C72" s="5"/>
      <c r="D72" s="12"/>
      <c r="E72" s="12"/>
      <c r="F72" s="28"/>
    </row>
    <row r="73" spans="1:6" ht="15.75" thickBot="1" x14ac:dyDescent="0.3">
      <c r="A73" s="20" t="str">
        <f>A15</f>
        <v>I.</v>
      </c>
      <c r="B73" s="23" t="str">
        <f>B15</f>
        <v>PRIPREMNI RADOVI - UKUPNO</v>
      </c>
      <c r="C73" s="4"/>
      <c r="D73" s="13"/>
      <c r="E73" s="13"/>
      <c r="F73" s="29">
        <f>F15</f>
        <v>0</v>
      </c>
    </row>
    <row r="74" spans="1:6" ht="15.75" thickBot="1" x14ac:dyDescent="0.3">
      <c r="A74" s="20" t="str">
        <f>A27</f>
        <v>II.</v>
      </c>
      <c r="B74" s="23" t="str">
        <f>B27</f>
        <v>GRAĐEVINSKI RADOVI - UZDIGNUTA PLOHA  - UKUPNO</v>
      </c>
      <c r="C74" s="4"/>
      <c r="D74" s="13"/>
      <c r="E74" s="13"/>
      <c r="F74" s="29">
        <f>F27</f>
        <v>0</v>
      </c>
    </row>
    <row r="75" spans="1:6" ht="15.75" thickBot="1" x14ac:dyDescent="0.3">
      <c r="A75" s="20" t="str">
        <f>A39</f>
        <v>III.</v>
      </c>
      <c r="B75" s="23" t="str">
        <f>B39</f>
        <v>OBORINSKA ODVODNJA - UKUPNO</v>
      </c>
      <c r="C75" s="4"/>
      <c r="D75" s="13"/>
      <c r="E75" s="13"/>
      <c r="F75" s="29">
        <f>F39</f>
        <v>0</v>
      </c>
    </row>
    <row r="76" spans="1:6" ht="15.75" thickBot="1" x14ac:dyDescent="0.3">
      <c r="A76" s="20" t="str">
        <f>A70</f>
        <v>IV.</v>
      </c>
      <c r="B76" s="23" t="str">
        <f>B70</f>
        <v>PROMETNA SIGNALIZACIJA</v>
      </c>
      <c r="C76" s="4"/>
      <c r="D76" s="13"/>
      <c r="E76" s="13"/>
      <c r="F76" s="29">
        <f>F70</f>
        <v>0</v>
      </c>
    </row>
    <row r="77" spans="1:6" ht="15.75" thickBot="1" x14ac:dyDescent="0.3"/>
    <row r="78" spans="1:6" ht="15.75" thickBot="1" x14ac:dyDescent="0.3">
      <c r="A78" s="20" t="s">
        <v>17</v>
      </c>
      <c r="B78" s="23" t="s">
        <v>100</v>
      </c>
      <c r="C78" s="4"/>
      <c r="D78" s="13"/>
      <c r="E78" s="13"/>
      <c r="F78" s="29">
        <f>SUM(F73:F76)</f>
        <v>0</v>
      </c>
    </row>
    <row r="79" spans="1:6" ht="15.75" thickBot="1" x14ac:dyDescent="0.3">
      <c r="A79" s="20"/>
      <c r="B79" s="23" t="s">
        <v>14</v>
      </c>
      <c r="C79" s="6">
        <v>0.25</v>
      </c>
      <c r="D79" s="13"/>
      <c r="E79" s="13"/>
      <c r="F79" s="29">
        <f>F78*C79</f>
        <v>0</v>
      </c>
    </row>
    <row r="80" spans="1:6" ht="15.75" thickBot="1" x14ac:dyDescent="0.3">
      <c r="A80" s="42" t="s">
        <v>17</v>
      </c>
      <c r="B80" s="24" t="s">
        <v>15</v>
      </c>
      <c r="C80" s="7"/>
      <c r="D80" s="14"/>
      <c r="E80" s="14"/>
      <c r="F80" s="30">
        <f>F79+F78</f>
        <v>0</v>
      </c>
    </row>
    <row r="92" ht="91.5" customHeight="1" x14ac:dyDescent="0.25"/>
    <row r="109" spans="2:2" x14ac:dyDescent="0.25">
      <c r="B109" s="32"/>
    </row>
  </sheetData>
  <protectedRanges>
    <protectedRange sqref="E36:E37" name="VI. oborinska"/>
    <protectedRange sqref="E56" name="I. Pripremni"/>
    <protectedRange sqref="E10" name="I. Pripremni_2"/>
    <protectedRange sqref="E11:E14" name="I. Pripremni_3"/>
  </protectedRanges>
  <phoneticPr fontId="12" type="noConversion"/>
  <conditionalFormatting sqref="F70">
    <cfRule type="cellIs" dxfId="6" priority="7" operator="equal">
      <formula>0</formula>
    </cfRule>
  </conditionalFormatting>
  <conditionalFormatting sqref="F80">
    <cfRule type="cellIs" dxfId="5" priority="6" operator="equal">
      <formula>0</formula>
    </cfRule>
  </conditionalFormatting>
  <conditionalFormatting sqref="F73:F76">
    <cfRule type="cellIs" dxfId="4" priority="5" operator="equal">
      <formula>0</formula>
    </cfRule>
  </conditionalFormatting>
  <conditionalFormatting sqref="F78:F79">
    <cfRule type="cellIs" dxfId="3" priority="4" operator="equal">
      <formula>0</formula>
    </cfRule>
  </conditionalFormatting>
  <conditionalFormatting sqref="F39">
    <cfRule type="cellIs" dxfId="2" priority="3" operator="equal">
      <formula>0</formula>
    </cfRule>
  </conditionalFormatting>
  <conditionalFormatting sqref="F27">
    <cfRule type="cellIs" dxfId="1" priority="2" operator="equal">
      <formula>0</formula>
    </cfRule>
  </conditionalFormatting>
  <conditionalFormatting sqref="F15">
    <cfRule type="cellIs" dxfId="0" priority="1" operator="equal">
      <formula>0</formula>
    </cfRule>
  </conditionalFormatting>
  <pageMargins left="0.7" right="0.7" top="0.75" bottom="0.75" header="0.3" footer="0.3"/>
  <pageSetup paperSize="9" scale="77" fitToHeight="0" orientation="portrait" r:id="rId1"/>
  <headerFooter>
    <oddHeader>&amp;L&amp;G&amp;C
&amp;R&amp;P /&amp;N
Projekt br. PR-137/23</oddHeader>
    <oddFooter>&amp;CNAZIV ELABORATA: POVEĆANJE SIGURNOSTI PROMETA NA DIJELU ULICE IVANA GORANA KOVAČIĆA U MJESTU PUNAT 
Rijeka, svibanj 2023.</oddFooter>
  </headerFooter>
  <rowBreaks count="4" manualBreakCount="4">
    <brk id="15" max="16383" man="1"/>
    <brk id="27" max="16383" man="1"/>
    <brk id="39" max="16383" man="1"/>
    <brk id="70"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Naslovnica - napomene</vt:lpstr>
      <vt:lpstr>punat</vt:lpstr>
      <vt:lpstr>'Naslovnica - napomene'!Print_Area</vt:lpstr>
      <vt:lpstr>punat!Print_Area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2023-06-07T10:11:35Z</dcterms:modified>
</cp:coreProperties>
</file>