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dpolonijo\Desktop\Vedrana\Proračun 2021\"/>
    </mc:Choice>
  </mc:AlternateContent>
  <bookViews>
    <workbookView xWindow="0" yWindow="0" windowWidth="17220" windowHeight="4470"/>
  </bookViews>
  <sheets>
    <sheet name="13.11.2020.za savjetovanj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6" i="1" l="1"/>
  <c r="E277" i="1"/>
  <c r="E272" i="1"/>
  <c r="E271" i="1"/>
  <c r="F244" i="1"/>
  <c r="D237" i="1"/>
  <c r="F236" i="1"/>
  <c r="F230" i="1"/>
  <c r="E276" i="1" s="1"/>
  <c r="F214" i="1"/>
  <c r="F189" i="1"/>
  <c r="F187" i="1"/>
  <c r="F183" i="1"/>
  <c r="D180" i="1"/>
  <c r="F179" i="1"/>
  <c r="D177" i="1"/>
  <c r="F176" i="1"/>
  <c r="D173" i="1"/>
  <c r="F172" i="1"/>
  <c r="F170" i="1"/>
  <c r="E278" i="1" s="1"/>
  <c r="F164" i="1"/>
  <c r="D161" i="1"/>
  <c r="F160" i="1"/>
  <c r="F159" i="1"/>
  <c r="F156" i="1"/>
  <c r="D153" i="1"/>
  <c r="F152" i="1"/>
  <c r="F151" i="1"/>
  <c r="D148" i="1"/>
  <c r="F147" i="1"/>
  <c r="F146" i="1"/>
  <c r="D143" i="1"/>
  <c r="F142" i="1"/>
  <c r="F141" i="1"/>
  <c r="F138" i="1"/>
  <c r="E275" i="1" s="1"/>
  <c r="F135" i="1"/>
  <c r="F132" i="1"/>
  <c r="F129" i="1"/>
  <c r="F126" i="1"/>
  <c r="E274" i="1" s="1"/>
  <c r="F120" i="1"/>
  <c r="E273" i="1" s="1"/>
  <c r="D114" i="1"/>
  <c r="F113" i="1"/>
  <c r="F112" i="1"/>
  <c r="D109" i="1"/>
  <c r="F108" i="1"/>
  <c r="F103" i="1"/>
  <c r="E270" i="1" s="1"/>
  <c r="D99" i="1"/>
  <c r="F98" i="1"/>
  <c r="F97" i="1"/>
  <c r="F96" i="1"/>
  <c r="F92" i="1"/>
  <c r="F89" i="1"/>
  <c r="F86" i="1"/>
  <c r="D83" i="1"/>
  <c r="F82" i="1"/>
  <c r="F81" i="1"/>
  <c r="D79" i="1"/>
  <c r="F78" i="1"/>
  <c r="F77" i="1"/>
  <c r="F74" i="1"/>
  <c r="F71" i="1"/>
  <c r="D68" i="1"/>
  <c r="F67" i="1"/>
  <c r="F66" i="1"/>
  <c r="F63" i="1"/>
  <c r="F61" i="1"/>
  <c r="F59" i="1" s="1"/>
  <c r="F38" i="1"/>
  <c r="F36" i="1"/>
  <c r="D34" i="1"/>
  <c r="F30" i="1" s="1"/>
  <c r="F28" i="1" s="1"/>
  <c r="F33" i="1"/>
  <c r="F32" i="1"/>
  <c r="E269" i="1" l="1"/>
  <c r="E279" i="1" s="1"/>
  <c r="F266" i="1"/>
</calcChain>
</file>

<file path=xl/sharedStrings.xml><?xml version="1.0" encoding="utf-8"?>
<sst xmlns="http://schemas.openxmlformats.org/spreadsheetml/2006/main" count="361" uniqueCount="199">
  <si>
    <t>Na temelju članka 67. Zakona o komunalnom gospodarstvu ("Narodne  novine" broj 68/18, 110/18 i 32/20) i članka 31. Statuta Općine Punat ("Službene  novine Primorsko - goranske županije" broj 8/18, 10/19 i 3/20), Općinsko vijeće Općine Punat, na . sjednici održanoj . prosinca 2020. godine, donosi</t>
  </si>
  <si>
    <t xml:space="preserve"> PROGRAM
građenja komunalne infrastrukture na području Općine Punat u 2021. godini</t>
  </si>
  <si>
    <t>Članak 1.</t>
  </si>
  <si>
    <t>Ovim Programom građenja komunalne infrastrukture  (u daljnjem tekstu: Program) određuju su građevine komunalne infrastrukture koje će se:</t>
  </si>
  <si>
    <t>- graditi radi uređenja neuređenih dijelova građevinskog područja</t>
  </si>
  <si>
    <t>- graditi u uređenim dijelovima građevinskog područja</t>
  </si>
  <si>
    <t>- graditi izvan građevinskog područja</t>
  </si>
  <si>
    <t>- rekonstruirati</t>
  </si>
  <si>
    <t>- uklanjati</t>
  </si>
  <si>
    <t>Građevine komunalne infrastrukture jesu:</t>
  </si>
  <si>
    <t>1. Nerazvrstane ceste</t>
  </si>
  <si>
    <t>2. Javne prometne površine na kojima nije dopušten promet motornih vozila</t>
  </si>
  <si>
    <t>3. Javna parkirališta</t>
  </si>
  <si>
    <t>4. Javne garaže</t>
  </si>
  <si>
    <t>5. Javne zelene površine</t>
  </si>
  <si>
    <t>6. Građevine i uređaji javne namjene</t>
  </si>
  <si>
    <t>7. Javna rasvjeta</t>
  </si>
  <si>
    <t>8. Groblja i krematoriji na grobljima</t>
  </si>
  <si>
    <t>9. Građevine namijenjene obavljanju javnog prijevoza</t>
  </si>
  <si>
    <t>10. Građevine oborinske odvodnje</t>
  </si>
  <si>
    <t>Članak 2.</t>
  </si>
  <si>
    <t>Sadržaj Programa prikazan je u tablici:</t>
  </si>
  <si>
    <t>1.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</si>
  <si>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radi uređenja neuređenih dijelova građevinskog područja</t>
    </r>
  </si>
  <si>
    <r>
      <rPr>
        <b/>
        <u/>
        <sz val="7"/>
        <rFont val="Arial"/>
        <family val="2"/>
      </rPr>
      <t>UKUPNO</t>
    </r>
  </si>
  <si>
    <t>RBR</t>
  </si>
  <si>
    <t>OPIS</t>
  </si>
  <si>
    <r>
      <rPr>
        <sz val="7"/>
        <rFont val="Arial"/>
        <family val="2"/>
      </rPr>
      <t>POZICIJA</t>
    </r>
  </si>
  <si>
    <t>PROCJENA TROŠKOVA</t>
  </si>
  <si>
    <r>
      <rPr>
        <sz val="7"/>
        <rFont val="Arial"/>
        <family val="2"/>
      </rPr>
      <t>IZVOR FINANCIRANJA</t>
    </r>
  </si>
  <si>
    <r>
      <rPr>
        <b/>
        <sz val="7"/>
        <rFont val="Arial"/>
        <family val="2"/>
      </rPr>
      <t>1.1.</t>
    </r>
  </si>
  <si>
    <r>
      <rPr>
        <b/>
        <sz val="7"/>
        <rFont val="Arial"/>
        <family val="2"/>
      </rPr>
      <t>NERAZVRSTANE CESTE</t>
    </r>
  </si>
  <si>
    <t>a)</t>
  </si>
  <si>
    <t>Izgradnja nerazvrstane ceste SU15</t>
  </si>
  <si>
    <t>građenje</t>
  </si>
  <si>
    <t>R212.9</t>
  </si>
  <si>
    <t>nadzor</t>
  </si>
  <si>
    <t>UKUPNO</t>
  </si>
  <si>
    <t>b)</t>
  </si>
  <si>
    <t>Izgradnja nerazvrstane ceste OU41</t>
  </si>
  <si>
    <t xml:space="preserve">imovinsko pravne radnje </t>
  </si>
  <si>
    <t>R213</t>
  </si>
  <si>
    <t>c)</t>
  </si>
  <si>
    <t>Izgradnja nerazvrstane ceste OU42</t>
  </si>
  <si>
    <t>imovinsko pravne radnje</t>
  </si>
  <si>
    <r>
      <rPr>
        <sz val="7"/>
        <rFont val="Arial"/>
        <family val="2"/>
      </rPr>
      <t>1.2.</t>
    </r>
  </si>
  <si>
    <r>
      <rPr>
        <sz val="7"/>
        <rFont val="Arial"/>
        <family val="2"/>
      </rPr>
      <t>JAVNE POVRŠINE NA KOJIMA NIJE DOPUŠTEN PROMET MOTORNIH VOZILA</t>
    </r>
  </si>
  <si>
    <r>
      <rPr>
        <sz val="7"/>
        <rFont val="Arial"/>
        <family val="2"/>
      </rPr>
      <t>1.3.</t>
    </r>
  </si>
  <si>
    <r>
      <rPr>
        <sz val="7"/>
        <rFont val="Arial"/>
        <family val="2"/>
      </rPr>
      <t>JAVNA PARKIRALIŠTA</t>
    </r>
  </si>
  <si>
    <r>
      <rPr>
        <sz val="7"/>
        <rFont val="Arial"/>
        <family val="2"/>
      </rPr>
      <t>1.4.</t>
    </r>
  </si>
  <si>
    <r>
      <rPr>
        <sz val="7"/>
        <rFont val="Arial"/>
        <family val="2"/>
      </rPr>
      <t>JAVNE GARAŽE</t>
    </r>
  </si>
  <si>
    <r>
      <rPr>
        <sz val="7"/>
        <rFont val="Arial"/>
        <family val="2"/>
      </rPr>
      <t>1.5.</t>
    </r>
  </si>
  <si>
    <r>
      <rPr>
        <sz val="7"/>
        <rFont val="Arial"/>
        <family val="2"/>
      </rPr>
      <t>JAVNE ZELENE POVRŠINE</t>
    </r>
  </si>
  <si>
    <r>
      <rPr>
        <sz val="7"/>
        <rFont val="Arial"/>
        <family val="2"/>
      </rPr>
      <t>1.6.</t>
    </r>
  </si>
  <si>
    <r>
      <rPr>
        <sz val="7"/>
        <rFont val="Arial"/>
        <family val="2"/>
      </rPr>
      <t>GRAĐEVINE I UREĐAJI JAVNE NAMJENE</t>
    </r>
  </si>
  <si>
    <r>
      <rPr>
        <sz val="7"/>
        <rFont val="Arial"/>
        <family val="2"/>
      </rPr>
      <t>1.7.</t>
    </r>
  </si>
  <si>
    <r>
      <rPr>
        <sz val="7"/>
        <rFont val="Arial"/>
        <family val="2"/>
      </rPr>
      <t>JAVNA RASVJETA</t>
    </r>
  </si>
  <si>
    <r>
      <rPr>
        <sz val="7"/>
        <rFont val="Arial"/>
        <family val="2"/>
      </rPr>
      <t>1.8.</t>
    </r>
  </si>
  <si>
    <r>
      <rPr>
        <sz val="7"/>
        <rFont val="Arial"/>
        <family val="2"/>
      </rPr>
      <t>GROBLJA I KREMATORIJI NA GROBLJIMA</t>
    </r>
  </si>
  <si>
    <t>1.9.</t>
  </si>
  <si>
    <t>GRAĐEVINE NAMIJENJENE OBAVLJANJU JAVNOG PRIJEVOZA</t>
  </si>
  <si>
    <t>1.10.</t>
  </si>
  <si>
    <t>GRAĐEVINE OBORINSKE ODVODNJE</t>
  </si>
  <si>
    <t>2.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</si>
  <si>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graditi u uređenim dijelovima građevinskog područja</t>
    </r>
  </si>
  <si>
    <t>2.1.</t>
  </si>
  <si>
    <t>Elaborati urisa izvedenog stanja nerazvrstanih cesta</t>
  </si>
  <si>
    <r>
      <rPr>
        <sz val="7"/>
        <rFont val="Arial"/>
        <family val="2"/>
      </rPr>
      <t>projektna dokumentacija</t>
    </r>
  </si>
  <si>
    <t>R253</t>
  </si>
  <si>
    <t>Izgradnja nerazvrstane ceste SU6</t>
  </si>
  <si>
    <t>Izgradnja nerazvrstane ceste OU27</t>
  </si>
  <si>
    <t>d)</t>
  </si>
  <si>
    <t>Izgradnja nerazvrstane ceste OU 28</t>
  </si>
  <si>
    <t>e)</t>
  </si>
  <si>
    <t>Izgradnja nerazvrstane ceste KPP18</t>
  </si>
  <si>
    <t>R212</t>
  </si>
  <si>
    <t>f)</t>
  </si>
  <si>
    <t>Izgradnja pločnika u dijelu ulice I.G. Kovačića</t>
  </si>
  <si>
    <t>g)</t>
  </si>
  <si>
    <t>Sanacija odvojka ulice Stari klanac</t>
  </si>
  <si>
    <t>h)</t>
  </si>
  <si>
    <t>Izgradnja nerazvrstane ceste - obalne šetnice</t>
  </si>
  <si>
    <t>i)</t>
  </si>
  <si>
    <t>Izgradnja nerazvrstane ceste KPP3</t>
  </si>
  <si>
    <t>j)</t>
  </si>
  <si>
    <t>Gradnja ostalih nerazvrstanih cesta</t>
  </si>
  <si>
    <t>2.2.</t>
  </si>
  <si>
    <r>
      <rPr>
        <b/>
        <sz val="7"/>
        <rFont val="Arial"/>
        <family val="2"/>
      </rPr>
      <t>JAVNE POVRŠINE NA KOJIMA NIJE DOPUŠTEN PROMET MOTORNIH VOZILA</t>
    </r>
  </si>
  <si>
    <t>Uređenje Centralnog trga u Puntu</t>
  </si>
  <si>
    <t>R364</t>
  </si>
  <si>
    <t>Ostala gradnja</t>
  </si>
  <si>
    <t>R390</t>
  </si>
  <si>
    <t>R211</t>
  </si>
  <si>
    <t>2.3.</t>
  </si>
  <si>
    <t>JAVNA PARKIRALIŠTA</t>
  </si>
  <si>
    <t>2.4.</t>
  </si>
  <si>
    <t>2.5.</t>
  </si>
  <si>
    <t>JAVNE ZELENE POVRŠINE</t>
  </si>
  <si>
    <t>Uređenje dječjeg igrališta</t>
  </si>
  <si>
    <t>Gradnja - oprema</t>
  </si>
  <si>
    <t>R415</t>
  </si>
  <si>
    <t>2.6.</t>
  </si>
  <si>
    <r>
      <rPr>
        <b/>
        <sz val="7"/>
        <rFont val="Arial"/>
        <family val="2"/>
      </rPr>
      <t>GRAĐEVINE I UREĐAJI JAVNE NAMJENE</t>
    </r>
  </si>
  <si>
    <t>Komunalna urbana oprema</t>
  </si>
  <si>
    <t>R252</t>
  </si>
  <si>
    <t>Prometna urbana oprema</t>
  </si>
  <si>
    <t>R413</t>
  </si>
  <si>
    <t>Prometna urbana oprema  SU 6</t>
  </si>
  <si>
    <t>R413.9</t>
  </si>
  <si>
    <r>
      <rPr>
        <b/>
        <sz val="7"/>
        <rFont val="Arial"/>
        <family val="2"/>
      </rPr>
      <t>2.7.</t>
    </r>
  </si>
  <si>
    <r>
      <rPr>
        <b/>
        <sz val="7"/>
        <rFont val="Arial"/>
        <family val="2"/>
      </rPr>
      <t>JAVNA RASVJETA</t>
    </r>
  </si>
  <si>
    <t>Izgradnja javne rasvjete na SU 15</t>
  </si>
  <si>
    <t>R215.9</t>
  </si>
  <si>
    <t>Izgradnja javne rasvjete na SU 6</t>
  </si>
  <si>
    <t>Izgradnja javne rasvjete na KPP18</t>
  </si>
  <si>
    <t>R215</t>
  </si>
  <si>
    <t>Izgradnja javne rasvjete u ulici Košljunska</t>
  </si>
  <si>
    <t>Ostala ulaganja u javnu rasvjetu - Punat</t>
  </si>
  <si>
    <t>Ostala ulaganja u javnu rasvjetu - Stara Baška</t>
  </si>
  <si>
    <r>
      <rPr>
        <sz val="7"/>
        <rFont val="Arial"/>
        <family val="2"/>
      </rPr>
      <t>2.8.</t>
    </r>
  </si>
  <si>
    <r>
      <rPr>
        <sz val="7"/>
        <rFont val="Arial"/>
        <family val="2"/>
      </rPr>
      <t>2.9.</t>
    </r>
  </si>
  <si>
    <r>
      <rPr>
        <sz val="7"/>
        <rFont val="Arial"/>
        <family val="2"/>
      </rPr>
      <t>GRAĐEVINE NAMIJENJENE OBAVLJANJU JAVNOG PRIJEVOZA</t>
    </r>
  </si>
  <si>
    <t>2.10.</t>
  </si>
  <si>
    <t>Izgradnja oborinske odvodnje SU 15</t>
  </si>
  <si>
    <t>Gradnja</t>
  </si>
  <si>
    <t>R256.9</t>
  </si>
  <si>
    <t>Izgradnja oborinske odvodnje SU 6</t>
  </si>
  <si>
    <t>Izgradnja oborinske odvodnje KPP18</t>
  </si>
  <si>
    <t>R256</t>
  </si>
  <si>
    <t>Ostala ulaganja u izgradnju građevina oborinske odvodnje</t>
  </si>
  <si>
    <t>3.</t>
  </si>
  <si>
    <r>
      <rPr>
        <b/>
        <sz val="7"/>
        <rFont val="Arial"/>
        <family val="2"/>
      </rPr>
      <t>Građevine komunalne infrastrukture koje će se graditi izvan građevinskog područja</t>
    </r>
  </si>
  <si>
    <r>
      <rPr>
        <b/>
        <sz val="7"/>
        <rFont val="Arial"/>
        <family val="2"/>
      </rPr>
      <t>3.1.</t>
    </r>
  </si>
  <si>
    <t>Dodatna ulaganja u obnovu zapuštenih nerazvrstanih cesta - poljski putevi</t>
  </si>
  <si>
    <t>gradnja</t>
  </si>
  <si>
    <r>
      <rPr>
        <sz val="7"/>
        <rFont val="Arial"/>
        <family val="2"/>
      </rPr>
      <t>3.2.</t>
    </r>
  </si>
  <si>
    <r>
      <rPr>
        <sz val="7"/>
        <rFont val="Arial"/>
        <family val="2"/>
      </rPr>
      <t>3.3.</t>
    </r>
  </si>
  <si>
    <r>
      <rPr>
        <sz val="7"/>
        <rFont val="Arial"/>
        <family val="2"/>
      </rPr>
      <t>3.4.</t>
    </r>
  </si>
  <si>
    <r>
      <rPr>
        <sz val="7"/>
        <rFont val="Arial"/>
        <family val="2"/>
      </rPr>
      <t>3.5.</t>
    </r>
  </si>
  <si>
    <r>
      <rPr>
        <sz val="7"/>
        <rFont val="Arial"/>
        <family val="2"/>
      </rPr>
      <t>3.6.</t>
    </r>
  </si>
  <si>
    <r>
      <rPr>
        <sz val="7"/>
        <rFont val="Arial"/>
        <family val="2"/>
      </rPr>
      <t>3.7.</t>
    </r>
  </si>
  <si>
    <r>
      <rPr>
        <sz val="7"/>
        <rFont val="Arial"/>
        <family val="2"/>
      </rPr>
      <t>3.8.</t>
    </r>
  </si>
  <si>
    <r>
      <rPr>
        <sz val="7"/>
        <rFont val="Arial"/>
        <family val="2"/>
      </rPr>
      <t>3.9.</t>
    </r>
  </si>
  <si>
    <t>3.10.</t>
  </si>
  <si>
    <r>
      <rPr>
        <b/>
        <sz val="7"/>
        <rFont val="Arial"/>
        <family val="2"/>
      </rPr>
      <t>Postojeće građevine komunalne infrastrukture koje će se rekonstruirati</t>
    </r>
  </si>
  <si>
    <r>
      <rPr>
        <b/>
        <sz val="7"/>
        <rFont val="Arial"/>
        <family val="2"/>
      </rPr>
      <t>4.1.</t>
    </r>
  </si>
  <si>
    <r>
      <rPr>
        <sz val="7"/>
        <rFont val="Arial"/>
        <family val="2"/>
      </rPr>
      <t>4.2.</t>
    </r>
  </si>
  <si>
    <t>4.3.</t>
  </si>
  <si>
    <r>
      <rPr>
        <sz val="7"/>
        <rFont val="Arial"/>
        <family val="2"/>
      </rPr>
      <t>4.4.</t>
    </r>
  </si>
  <si>
    <r>
      <rPr>
        <sz val="7"/>
        <rFont val="Arial"/>
        <family val="2"/>
      </rPr>
      <t>4.5.</t>
    </r>
  </si>
  <si>
    <r>
      <rPr>
        <sz val="7"/>
        <rFont val="Arial"/>
        <family val="2"/>
      </rPr>
      <t>4.6.</t>
    </r>
  </si>
  <si>
    <r>
      <rPr>
        <b/>
        <sz val="7"/>
        <rFont val="Arial"/>
        <family val="2"/>
      </rPr>
      <t>4.7.</t>
    </r>
  </si>
  <si>
    <t>JAVNA RASVJETA</t>
  </si>
  <si>
    <r>
      <rPr>
        <sz val="7"/>
        <rFont val="Arial"/>
        <family val="2"/>
      </rPr>
      <t>4.8.</t>
    </r>
  </si>
  <si>
    <t>Rekonstrukcija mrtvačnice na groblju u Puntu</t>
  </si>
  <si>
    <t>R585</t>
  </si>
  <si>
    <r>
      <rPr>
        <sz val="7"/>
        <rFont val="Arial"/>
        <family val="2"/>
      </rPr>
      <t>4.9.</t>
    </r>
  </si>
  <si>
    <t>4.10.</t>
  </si>
  <si>
    <t>5.</t>
  </si>
  <si>
    <r>
      <rPr>
        <u/>
        <sz val="7"/>
        <rFont val="Times New Roman"/>
        <family val="1"/>
      </rPr>
      <t> </t>
    </r>
    <r>
      <rPr>
        <b/>
        <u/>
        <sz val="7"/>
        <rFont val="Arial"/>
        <family val="2"/>
      </rPr>
      <t>Građevine komunalne infrastrukture koje će se uklanjati</t>
    </r>
  </si>
  <si>
    <t>IZVOR FINANCIRANJA</t>
  </si>
  <si>
    <t>5.1.</t>
  </si>
  <si>
    <r>
      <rPr>
        <sz val="7"/>
        <rFont val="Arial"/>
        <family val="2"/>
      </rPr>
      <t>NERAZVRSTANE CESTE</t>
    </r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</si>
  <si>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</si>
  <si>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</si>
  <si>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</si>
  <si>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</si>
  <si>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</si>
  <si>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</si>
  <si>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</si>
  <si>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</si>
  <si>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</si>
  <si>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r>
      <rPr>
        <b/>
        <sz val="7"/>
        <rFont val="Arial"/>
        <family val="2"/>
      </rPr>
      <t>PROGRAM GRAĐENJA KOMUNALNE INFRASTRUKTURE SVEUKUPNO</t>
    </r>
  </si>
  <si>
    <t>REKAPITULACIJA PO VRSTI KOMUNALNE INFRASTRUKTURE</t>
  </si>
  <si>
    <t>Članak 3.</t>
  </si>
  <si>
    <t xml:space="preserve"> U skladu sa sadržajem Programa prikazanim u članku 2. troškovi Programa građenja komunalne infrastrukture za 2021. godinu financiraju se sredstvima:</t>
  </si>
  <si>
    <t>KOMUNALNOG DOPRINOSA</t>
  </si>
  <si>
    <t>KOMUNALNE NAKNADE</t>
  </si>
  <si>
    <t>NAKNADE ZA KONCESIJU ZA TURISTIČKO ZEMLJIŠTE</t>
  </si>
  <si>
    <t>PRORAČUNA OPĆINE PUNAT</t>
  </si>
  <si>
    <t>a) ostali prihodi posebnih namjena</t>
  </si>
  <si>
    <t>b) prodaja nefinancijske imovine</t>
  </si>
  <si>
    <t>c) vodni doprinos</t>
  </si>
  <si>
    <t>FONDOVA EUROPSKE UNIJE</t>
  </si>
  <si>
    <t>UGOVORA, NAKNADA I DRUGIH IZVORA</t>
  </si>
  <si>
    <t>a) namjenski prihodi od zaduživanja</t>
  </si>
  <si>
    <t>b) kapitalne pomoći iz županijskog proračuna</t>
  </si>
  <si>
    <t>DONACIJA</t>
  </si>
  <si>
    <r>
      <rPr>
        <b/>
        <sz val="7"/>
        <rFont val="Times New Roman"/>
        <family val="1"/>
      </rPr>
      <t>UKUPNO</t>
    </r>
  </si>
  <si>
    <t>Članak 4.</t>
  </si>
  <si>
    <t>Sredstva za ostvarivanje ovog Programa osiguravaju se u Proračunu Općine Punat za 2021. godinu, a njima raspolaže Općinski načelnik na prijedlog Jedinstvenog upravnog odjela.</t>
  </si>
  <si>
    <t>Općinski načelnik dužan je, do kraja ožujka 2021. godine Općinskom vijeću Općine Punat podnijeti izvješće o izvršenju Programa iz stavka 1. ovog članka.</t>
  </si>
  <si>
    <t>Članak 5.</t>
  </si>
  <si>
    <t>Ovaj Program objaviti će se u "Službenim novinama Primorsko-goranske županije", a stupa na snagu 1. siječnja 2021. godine.</t>
  </si>
  <si>
    <t>KLASA:</t>
  </si>
  <si>
    <t>PREDSJEDNIK</t>
  </si>
  <si>
    <t>URBROJ:</t>
  </si>
  <si>
    <t xml:space="preserve">Punat, </t>
  </si>
  <si>
    <t>Goran Gržančić, dr. med.,v.r.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</si>
</sst>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"/>
  </numFmts>
  <fonts count="34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38"/>
    </font>
    <font>
      <sz val="7.5"/>
      <name val="Times New Roman"/>
      <family val="1"/>
      <charset val="238"/>
    </font>
    <font>
      <sz val="7.5"/>
      <color rgb="FF000000"/>
      <name val="Times New Roman"/>
      <family val="1"/>
      <charset val="238"/>
    </font>
    <font>
      <b/>
      <sz val="7.5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7"/>
      <name val="Times New Roman"/>
      <family val="1"/>
    </font>
    <font>
      <b/>
      <sz val="7"/>
      <color rgb="FF000000"/>
      <name val="Arial"/>
      <family val="2"/>
    </font>
    <font>
      <u/>
      <sz val="7"/>
      <name val="Times New Roman"/>
      <family val="1"/>
    </font>
    <font>
      <b/>
      <u/>
      <sz val="7"/>
      <name val="Arial"/>
      <family val="2"/>
    </font>
    <font>
      <b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u/>
      <sz val="7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  <charset val="238"/>
    </font>
    <font>
      <sz val="10"/>
      <color rgb="FF0070C0"/>
      <name val="Times New Roman"/>
      <family val="1"/>
      <charset val="238"/>
    </font>
    <font>
      <sz val="7"/>
      <color rgb="FF000000"/>
      <name val="Arial"/>
      <family val="2"/>
    </font>
    <font>
      <u/>
      <sz val="7"/>
      <name val="Times New Roman"/>
      <family val="1"/>
      <charset val="204"/>
    </font>
    <font>
      <b/>
      <sz val="7.5"/>
      <color rgb="FF000000"/>
      <name val="Times New Roman"/>
      <family val="1"/>
      <charset val="238"/>
    </font>
    <font>
      <sz val="7"/>
      <name val="Times New Roman"/>
      <family val="2"/>
    </font>
    <font>
      <sz val="7"/>
      <color rgb="FF000000"/>
      <name val="Times New Roman"/>
      <family val="2"/>
    </font>
    <font>
      <b/>
      <sz val="7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7"/>
      <name val="Times New Roman"/>
      <family val="1"/>
    </font>
    <font>
      <b/>
      <sz val="7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EBEBE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left" vertical="top"/>
    </xf>
    <xf numFmtId="4" fontId="6" fillId="0" borderId="0" xfId="0" applyNumberFormat="1" applyFont="1" applyFill="1" applyBorder="1" applyAlignment="1">
      <alignment horizontal="left" vertical="top"/>
    </xf>
    <xf numFmtId="4" fontId="7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164" fontId="10" fillId="2" borderId="0" xfId="0" applyNumberFormat="1" applyFont="1" applyFill="1" applyBorder="1" applyAlignment="1">
      <alignment horizontal="left" vertical="top" shrinkToFit="1"/>
    </xf>
    <xf numFmtId="0" fontId="0" fillId="2" borderId="0" xfId="0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right" vertical="top" shrinkToFi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 indent="1"/>
    </xf>
    <xf numFmtId="0" fontId="16" fillId="0" borderId="1" xfId="0" applyFont="1" applyFill="1" applyBorder="1" applyAlignment="1">
      <alignment horizontal="left" vertical="top" wrapText="1" indent="2"/>
    </xf>
    <xf numFmtId="0" fontId="13" fillId="3" borderId="2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wrapText="1"/>
    </xf>
    <xf numFmtId="4" fontId="10" fillId="3" borderId="2" xfId="0" applyNumberFormat="1" applyFont="1" applyFill="1" applyBorder="1" applyAlignment="1">
      <alignment horizontal="right" vertical="top" shrinkToFit="1"/>
    </xf>
    <xf numFmtId="0" fontId="18" fillId="0" borderId="3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4" fontId="0" fillId="0" borderId="3" xfId="0" applyNumberForma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5" fillId="0" borderId="4" xfId="0" applyFont="1" applyFill="1" applyBorder="1" applyAlignment="1">
      <alignment horizontal="left" vertical="top" wrapText="1" indent="4"/>
    </xf>
    <xf numFmtId="0" fontId="15" fillId="0" borderId="5" xfId="0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horizontal="right" vertical="top" shrinkToFit="1"/>
    </xf>
    <xf numFmtId="0" fontId="15" fillId="0" borderId="3" xfId="0" applyFont="1" applyFill="1" applyBorder="1" applyAlignment="1">
      <alignment horizontal="left" vertical="top" wrapText="1" indent="4"/>
    </xf>
    <xf numFmtId="4" fontId="15" fillId="0" borderId="1" xfId="0" applyNumberFormat="1" applyFont="1" applyFill="1" applyBorder="1" applyAlignment="1">
      <alignment horizontal="right" vertical="top" shrinkToFit="1"/>
    </xf>
    <xf numFmtId="0" fontId="15" fillId="0" borderId="6" xfId="0" applyFont="1" applyFill="1" applyBorder="1" applyAlignment="1">
      <alignment horizontal="left" vertical="top" wrapText="1" indent="4"/>
    </xf>
    <xf numFmtId="0" fontId="13" fillId="0" borderId="1" xfId="0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top" shrinkToFit="1"/>
    </xf>
    <xf numFmtId="0" fontId="15" fillId="0" borderId="0" xfId="0" applyFont="1" applyFill="1" applyBorder="1" applyAlignment="1">
      <alignment horizontal="left" vertical="top" wrapText="1"/>
    </xf>
    <xf numFmtId="4" fontId="15" fillId="0" borderId="0" xfId="0" applyNumberFormat="1" applyFont="1" applyFill="1" applyBorder="1" applyAlignment="1">
      <alignment horizontal="right" vertical="top" shrinkToFit="1"/>
    </xf>
    <xf numFmtId="4" fontId="15" fillId="0" borderId="5" xfId="0" applyNumberFormat="1" applyFont="1" applyFill="1" applyBorder="1" applyAlignment="1">
      <alignment horizontal="center" vertical="top" wrapText="1" shrinkToFit="1"/>
    </xf>
    <xf numFmtId="0" fontId="20" fillId="0" borderId="0" xfId="0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center" vertical="top" wrapText="1"/>
    </xf>
    <xf numFmtId="4" fontId="15" fillId="0" borderId="0" xfId="0" applyNumberFormat="1" applyFont="1" applyFill="1" applyBorder="1" applyAlignment="1">
      <alignment horizontal="center" vertical="top" wrapText="1" shrinkToFit="1"/>
    </xf>
    <xf numFmtId="0" fontId="15" fillId="3" borderId="0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wrapText="1"/>
    </xf>
    <xf numFmtId="4" fontId="15" fillId="3" borderId="0" xfId="0" applyNumberFormat="1" applyFont="1" applyFill="1" applyBorder="1" applyAlignment="1">
      <alignment horizontal="right" vertical="top" shrinkToFit="1"/>
    </xf>
    <xf numFmtId="0" fontId="8" fillId="0" borderId="0" xfId="0" applyFont="1" applyFill="1" applyBorder="1" applyAlignment="1">
      <alignment horizontal="left" wrapText="1"/>
    </xf>
    <xf numFmtId="4" fontId="8" fillId="0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 indent="4"/>
    </xf>
    <xf numFmtId="0" fontId="8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top" shrinkToFit="1"/>
    </xf>
    <xf numFmtId="0" fontId="16" fillId="3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 wrapText="1"/>
    </xf>
    <xf numFmtId="4" fontId="13" fillId="2" borderId="0" xfId="0" applyNumberFormat="1" applyFont="1" applyFill="1" applyBorder="1" applyAlignment="1">
      <alignment horizontal="right" vertical="top" shrinkToFi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 indent="2"/>
    </xf>
    <xf numFmtId="0" fontId="17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wrapText="1"/>
    </xf>
    <xf numFmtId="4" fontId="13" fillId="3" borderId="2" xfId="0" applyNumberFormat="1" applyFont="1" applyFill="1" applyBorder="1" applyAlignment="1">
      <alignment horizontal="right" vertical="top" shrinkToFit="1"/>
    </xf>
    <xf numFmtId="0" fontId="8" fillId="0" borderId="4" xfId="0" applyFont="1" applyFill="1" applyBorder="1" applyAlignment="1">
      <alignment horizontal="left" wrapText="1"/>
    </xf>
    <xf numFmtId="4" fontId="8" fillId="0" borderId="4" xfId="0" applyNumberFormat="1" applyFont="1" applyFill="1" applyBorder="1" applyAlignment="1">
      <alignment horizontal="left" wrapText="1"/>
    </xf>
    <xf numFmtId="4" fontId="15" fillId="0" borderId="8" xfId="0" applyNumberFormat="1" applyFont="1" applyFill="1" applyBorder="1" applyAlignment="1">
      <alignment horizontal="right" vertical="top" shrinkToFit="1"/>
    </xf>
    <xf numFmtId="4" fontId="15" fillId="0" borderId="8" xfId="0" applyNumberFormat="1" applyFont="1" applyFill="1" applyBorder="1" applyAlignment="1">
      <alignment horizontal="center" vertical="top" wrapText="1" shrinkToFit="1"/>
    </xf>
    <xf numFmtId="4" fontId="15" fillId="0" borderId="9" xfId="0" applyNumberFormat="1" applyFont="1" applyFill="1" applyBorder="1" applyAlignment="1">
      <alignment horizontal="right" vertical="top" shrinkToFit="1"/>
    </xf>
    <xf numFmtId="4" fontId="15" fillId="0" borderId="3" xfId="0" applyNumberFormat="1" applyFont="1" applyFill="1" applyBorder="1" applyAlignment="1">
      <alignment horizontal="right" vertical="top" shrinkToFit="1"/>
    </xf>
    <xf numFmtId="4" fontId="15" fillId="0" borderId="3" xfId="0" applyNumberFormat="1" applyFont="1" applyFill="1" applyBorder="1" applyAlignment="1">
      <alignment horizontal="center" vertical="top" wrapText="1" shrinkToFit="1"/>
    </xf>
    <xf numFmtId="0" fontId="15" fillId="0" borderId="10" xfId="0" applyFont="1" applyFill="1" applyBorder="1" applyAlignment="1">
      <alignment horizontal="center" vertical="top" wrapText="1"/>
    </xf>
    <xf numFmtId="4" fontId="15" fillId="0" borderId="10" xfId="0" applyNumberFormat="1" applyFont="1" applyFill="1" applyBorder="1" applyAlignment="1">
      <alignment horizontal="right" vertical="top" shrinkToFit="1"/>
    </xf>
    <xf numFmtId="0" fontId="15" fillId="0" borderId="8" xfId="0" applyFont="1" applyFill="1" applyBorder="1" applyAlignment="1">
      <alignment horizontal="center" vertical="top" wrapText="1"/>
    </xf>
    <xf numFmtId="4" fontId="15" fillId="0" borderId="11" xfId="0" applyNumberFormat="1" applyFont="1" applyFill="1" applyBorder="1" applyAlignment="1">
      <alignment horizontal="right" vertical="top" shrinkToFit="1"/>
    </xf>
    <xf numFmtId="0" fontId="13" fillId="0" borderId="0" xfId="0" applyFont="1" applyFill="1" applyBorder="1" applyAlignment="1">
      <alignment horizontal="center" vertical="top" wrapText="1"/>
    </xf>
    <xf numFmtId="0" fontId="15" fillId="0" borderId="1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15" fillId="0" borderId="6" xfId="0" applyNumberFormat="1" applyFont="1" applyFill="1" applyBorder="1" applyAlignment="1">
      <alignment horizontal="right" vertical="top" shrinkToFit="1"/>
    </xf>
    <xf numFmtId="0" fontId="8" fillId="0" borderId="6" xfId="0" applyFont="1" applyFill="1" applyBorder="1" applyAlignment="1">
      <alignment horizontal="left" vertical="center" wrapText="1"/>
    </xf>
    <xf numFmtId="4" fontId="13" fillId="0" borderId="6" xfId="0" applyNumberFormat="1" applyFont="1" applyFill="1" applyBorder="1" applyAlignment="1">
      <alignment horizontal="right" vertical="top" shrinkToFit="1"/>
    </xf>
    <xf numFmtId="0" fontId="18" fillId="0" borderId="0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right" vertical="top" shrinkToFit="1"/>
    </xf>
    <xf numFmtId="0" fontId="16" fillId="0" borderId="4" xfId="0" applyFont="1" applyFill="1" applyBorder="1" applyAlignment="1">
      <alignment horizontal="left" vertical="top" wrapText="1" indent="4"/>
    </xf>
    <xf numFmtId="0" fontId="15" fillId="0" borderId="13" xfId="0" applyFont="1" applyFill="1" applyBorder="1" applyAlignment="1">
      <alignment horizontal="center" vertical="top" wrapText="1"/>
    </xf>
    <xf numFmtId="4" fontId="15" fillId="0" borderId="14" xfId="0" applyNumberFormat="1" applyFont="1" applyFill="1" applyBorder="1" applyAlignment="1">
      <alignment horizontal="right" vertical="top" shrinkToFit="1"/>
    </xf>
    <xf numFmtId="0" fontId="13" fillId="0" borderId="15" xfId="0" applyFont="1" applyFill="1" applyBorder="1" applyAlignment="1">
      <alignment horizontal="center" vertical="top" wrapText="1"/>
    </xf>
    <xf numFmtId="4" fontId="13" fillId="0" borderId="5" xfId="0" applyNumberFormat="1" applyFont="1" applyFill="1" applyBorder="1" applyAlignment="1">
      <alignment horizontal="right" vertical="top" shrinkToFit="1"/>
    </xf>
    <xf numFmtId="0" fontId="15" fillId="0" borderId="16" xfId="0" applyFont="1" applyFill="1" applyBorder="1" applyAlignment="1">
      <alignment horizontal="left" vertical="top" wrapText="1" indent="4"/>
    </xf>
    <xf numFmtId="0" fontId="15" fillId="0" borderId="17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horizontal="left" vertical="top" wrapText="1" indent="4"/>
    </xf>
    <xf numFmtId="0" fontId="15" fillId="0" borderId="6" xfId="0" applyFont="1" applyFill="1" applyBorder="1" applyAlignment="1">
      <alignment horizontal="center" vertical="top" wrapText="1"/>
    </xf>
    <xf numFmtId="4" fontId="15" fillId="0" borderId="6" xfId="0" applyNumberFormat="1" applyFont="1" applyFill="1" applyBorder="1" applyAlignment="1">
      <alignment horizontal="center" vertical="top" wrapText="1" shrinkToFit="1"/>
    </xf>
    <xf numFmtId="0" fontId="0" fillId="0" borderId="1" xfId="0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top" wrapText="1" indent="4"/>
    </xf>
    <xf numFmtId="0" fontId="13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wrapText="1"/>
    </xf>
    <xf numFmtId="4" fontId="8" fillId="0" borderId="3" xfId="0" applyNumberFormat="1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left" wrapText="1"/>
    </xf>
    <xf numFmtId="4" fontId="13" fillId="3" borderId="0" xfId="0" applyNumberFormat="1" applyFont="1" applyFill="1" applyBorder="1" applyAlignment="1">
      <alignment horizontal="right" vertical="top" shrinkToFit="1"/>
    </xf>
    <xf numFmtId="0" fontId="15" fillId="0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horizontal="left" wrapText="1"/>
    </xf>
    <xf numFmtId="0" fontId="15" fillId="0" borderId="18" xfId="0" applyFont="1" applyFill="1" applyBorder="1" applyAlignment="1">
      <alignment horizontal="center" vertical="top" wrapText="1"/>
    </xf>
    <xf numFmtId="4" fontId="15" fillId="0" borderId="17" xfId="0" applyNumberFormat="1" applyFont="1" applyFill="1" applyBorder="1" applyAlignment="1">
      <alignment horizontal="right" vertical="top" shrinkToFit="1"/>
    </xf>
    <xf numFmtId="0" fontId="15" fillId="0" borderId="19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3" xfId="0" applyFont="1" applyFill="1" applyBorder="1" applyAlignment="1">
      <alignment horizontal="center" vertical="top" wrapText="1"/>
    </xf>
    <xf numFmtId="4" fontId="15" fillId="0" borderId="4" xfId="0" applyNumberFormat="1" applyFont="1" applyFill="1" applyBorder="1" applyAlignment="1">
      <alignment horizontal="right" vertical="top" shrinkToFit="1"/>
    </xf>
    <xf numFmtId="4" fontId="15" fillId="0" borderId="4" xfId="0" applyNumberFormat="1" applyFont="1" applyFill="1" applyBorder="1" applyAlignment="1">
      <alignment horizontal="center" vertical="top" wrapText="1" shrinkToFit="1"/>
    </xf>
    <xf numFmtId="4" fontId="15" fillId="0" borderId="15" xfId="0" applyNumberFormat="1" applyFont="1" applyFill="1" applyBorder="1" applyAlignment="1">
      <alignment horizontal="right" vertical="top" shrinkToFit="1"/>
    </xf>
    <xf numFmtId="4" fontId="15" fillId="0" borderId="17" xfId="0" applyNumberFormat="1" applyFont="1" applyFill="1" applyBorder="1" applyAlignment="1">
      <alignment horizontal="center" vertical="top" wrapText="1" shrinkToFit="1"/>
    </xf>
    <xf numFmtId="4" fontId="8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left" wrapText="1"/>
    </xf>
    <xf numFmtId="0" fontId="0" fillId="0" borderId="0" xfId="0" applyAlignment="1">
      <alignment horizontal="left" wrapText="1"/>
    </xf>
    <xf numFmtId="4" fontId="15" fillId="0" borderId="8" xfId="0" applyNumberFormat="1" applyFont="1" applyBorder="1" applyAlignment="1">
      <alignment horizontal="right" vertical="top" shrinkToFit="1"/>
    </xf>
    <xf numFmtId="0" fontId="19" fillId="0" borderId="0" xfId="0" applyFont="1" applyFill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left" wrapText="1"/>
    </xf>
    <xf numFmtId="0" fontId="15" fillId="0" borderId="0" xfId="0" applyFont="1" applyFill="1" applyBorder="1" applyAlignment="1">
      <alignment horizontal="left" vertical="top" wrapText="1" inden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left" vertical="top" wrapText="1" indent="6"/>
    </xf>
    <xf numFmtId="4" fontId="0" fillId="0" borderId="0" xfId="0" applyNumberForma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4" fontId="25" fillId="3" borderId="0" xfId="0" applyNumberFormat="1" applyFont="1" applyFill="1" applyBorder="1" applyAlignment="1">
      <alignment horizontal="right" vertical="top" shrinkToFit="1"/>
    </xf>
    <xf numFmtId="4" fontId="14" fillId="3" borderId="0" xfId="0" applyNumberFormat="1" applyFont="1" applyFill="1" applyBorder="1" applyAlignment="1">
      <alignment horizontal="right" vertical="top" shrinkToFit="1"/>
    </xf>
    <xf numFmtId="4" fontId="25" fillId="0" borderId="0" xfId="0" applyNumberFormat="1" applyFont="1" applyFill="1" applyBorder="1" applyAlignment="1">
      <alignment horizontal="right" vertical="top" shrinkToFit="1"/>
    </xf>
    <xf numFmtId="4" fontId="10" fillId="0" borderId="0" xfId="0" applyNumberFormat="1" applyFont="1" applyFill="1" applyBorder="1" applyAlignment="1">
      <alignment horizontal="right" vertical="top" shrinkToFit="1"/>
    </xf>
    <xf numFmtId="4" fontId="0" fillId="0" borderId="0" xfId="0" applyNumberForma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wrapText="1"/>
    </xf>
    <xf numFmtId="4" fontId="14" fillId="0" borderId="0" xfId="0" applyNumberFormat="1" applyFont="1" applyFill="1" applyBorder="1" applyAlignment="1">
      <alignment horizontal="right" vertical="top" shrinkToFit="1"/>
    </xf>
    <xf numFmtId="0" fontId="0" fillId="2" borderId="0" xfId="0" applyFill="1" applyBorder="1" applyAlignment="1">
      <alignment horizontal="left" wrapText="1"/>
    </xf>
    <xf numFmtId="4" fontId="0" fillId="2" borderId="0" xfId="0" applyNumberFormat="1" applyFill="1" applyBorder="1" applyAlignment="1">
      <alignment horizontal="left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 indent="6"/>
    </xf>
    <xf numFmtId="0" fontId="16" fillId="0" borderId="0" xfId="0" applyFont="1" applyFill="1" applyBorder="1" applyAlignment="1">
      <alignment horizontal="left" vertical="top" wrapText="1" indent="4"/>
    </xf>
    <xf numFmtId="0" fontId="16" fillId="0" borderId="0" xfId="0" applyFont="1" applyFill="1" applyBorder="1" applyAlignment="1">
      <alignment horizontal="left" vertical="top" wrapText="1" indent="2"/>
    </xf>
    <xf numFmtId="0" fontId="13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4" fontId="20" fillId="0" borderId="0" xfId="0" applyNumberFormat="1" applyFont="1" applyFill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4" fontId="8" fillId="0" borderId="7" xfId="0" applyNumberFormat="1" applyFont="1" applyFill="1" applyBorder="1" applyAlignment="1">
      <alignment horizontal="left" wrapText="1"/>
    </xf>
    <xf numFmtId="0" fontId="15" fillId="0" borderId="20" xfId="0" applyFont="1" applyFill="1" applyBorder="1" applyAlignment="1">
      <alignment horizontal="left" vertical="top" wrapText="1" indent="4"/>
    </xf>
    <xf numFmtId="0" fontId="15" fillId="0" borderId="20" xfId="0" applyFont="1" applyFill="1" applyBorder="1" applyAlignment="1">
      <alignment horizontal="center" vertical="top" wrapText="1"/>
    </xf>
    <xf numFmtId="4" fontId="15" fillId="0" borderId="5" xfId="0" applyNumberFormat="1" applyFont="1" applyFill="1" applyBorder="1" applyAlignment="1">
      <alignment horizontal="right" vertical="top" wrapText="1"/>
    </xf>
    <xf numFmtId="0" fontId="26" fillId="2" borderId="0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4" fontId="2" fillId="0" borderId="24" xfId="0" applyNumberFormat="1" applyFont="1" applyFill="1" applyBorder="1" applyAlignment="1">
      <alignment horizontal="right" vertical="top" wrapText="1"/>
    </xf>
    <xf numFmtId="0" fontId="27" fillId="4" borderId="26" xfId="0" applyFont="1" applyFill="1" applyBorder="1" applyAlignment="1">
      <alignment horizontal="left" vertical="top"/>
    </xf>
    <xf numFmtId="0" fontId="27" fillId="4" borderId="15" xfId="0" applyFont="1" applyFill="1" applyBorder="1" applyAlignment="1">
      <alignment horizontal="left" vertical="top"/>
    </xf>
    <xf numFmtId="4" fontId="3" fillId="4" borderId="20" xfId="0" applyNumberFormat="1" applyFont="1" applyFill="1" applyBorder="1" applyAlignment="1">
      <alignment horizontal="right" vertical="center" wrapText="1"/>
    </xf>
    <xf numFmtId="0" fontId="0" fillId="0" borderId="27" xfId="0" applyFill="1" applyBorder="1" applyAlignment="1">
      <alignment horizontal="left" wrapText="1"/>
    </xf>
    <xf numFmtId="0" fontId="9" fillId="0" borderId="28" xfId="0" applyFont="1" applyFill="1" applyBorder="1" applyAlignment="1">
      <alignment horizontal="left" vertical="top" wrapText="1"/>
    </xf>
    <xf numFmtId="4" fontId="28" fillId="0" borderId="29" xfId="0" applyNumberFormat="1" applyFont="1" applyFill="1" applyBorder="1" applyAlignment="1">
      <alignment horizontal="right" vertical="top" shrinkToFit="1"/>
    </xf>
    <xf numFmtId="4" fontId="0" fillId="0" borderId="30" xfId="0" applyNumberFormat="1" applyFill="1" applyBorder="1" applyAlignment="1">
      <alignment horizontal="left" wrapText="1"/>
    </xf>
    <xf numFmtId="0" fontId="9" fillId="0" borderId="30" xfId="0" applyFont="1" applyFill="1" applyBorder="1" applyAlignment="1">
      <alignment horizontal="left" vertical="top" wrapText="1"/>
    </xf>
    <xf numFmtId="4" fontId="29" fillId="0" borderId="27" xfId="0" applyNumberFormat="1" applyFont="1" applyFill="1" applyBorder="1" applyAlignment="1">
      <alignment horizontal="right" vertical="top" shrinkToFit="1"/>
    </xf>
    <xf numFmtId="4" fontId="28" fillId="0" borderId="27" xfId="0" applyNumberFormat="1" applyFont="1" applyFill="1" applyBorder="1" applyAlignment="1">
      <alignment horizontal="right" vertical="top" shrinkToFit="1"/>
    </xf>
    <xf numFmtId="0" fontId="30" fillId="0" borderId="30" xfId="0" applyFont="1" applyFill="1" applyBorder="1" applyAlignment="1">
      <alignment horizontal="left" vertical="top" wrapText="1"/>
    </xf>
    <xf numFmtId="4" fontId="31" fillId="0" borderId="27" xfId="0" applyNumberFormat="1" applyFont="1" applyFill="1" applyBorder="1" applyAlignment="1">
      <alignment horizontal="right" vertical="top" shrinkToFit="1"/>
    </xf>
    <xf numFmtId="0" fontId="9" fillId="0" borderId="3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4" fontId="29" fillId="0" borderId="32" xfId="0" applyNumberFormat="1" applyFont="1" applyFill="1" applyBorder="1" applyAlignment="1">
      <alignment horizontal="right" vertical="top" shrinkToFit="1"/>
    </xf>
    <xf numFmtId="0" fontId="30" fillId="5" borderId="33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wrapText="1"/>
    </xf>
    <xf numFmtId="4" fontId="33" fillId="5" borderId="11" xfId="0" applyNumberFormat="1" applyFont="1" applyFill="1" applyBorder="1" applyAlignment="1">
      <alignment horizontal="right" vertical="top" shrinkToFit="1"/>
    </xf>
    <xf numFmtId="0" fontId="7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right" vertical="top" shrinkToFi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6" fillId="3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 vertical="top" wrapText="1"/>
    </xf>
    <xf numFmtId="0" fontId="15" fillId="3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2" fontId="16" fillId="3" borderId="0" xfId="0" applyNumberFormat="1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22" fillId="0" borderId="3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top" wrapText="1"/>
    </xf>
    <xf numFmtId="0" fontId="13" fillId="3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22" fillId="0" borderId="2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 indent="6"/>
    </xf>
    <xf numFmtId="0" fontId="19" fillId="0" borderId="3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7"/>
  <sheetViews>
    <sheetView tabSelected="1" topLeftCell="A259" zoomScale="136" zoomScaleNormal="136" workbookViewId="0">
      <selection activeCell="F108" sqref="F108"/>
    </sheetView>
  </sheetViews>
  <sheetFormatPr defaultRowHeight="12.75" x14ac:dyDescent="0.2"/>
  <cols>
    <col min="1" max="1" width="7.83203125" style="3" customWidth="1"/>
    <col min="2" max="2" width="31.33203125" style="3" customWidth="1"/>
    <col min="3" max="3" width="11.1640625" style="3" customWidth="1"/>
    <col min="4" max="4" width="23" style="3" customWidth="1"/>
    <col min="5" max="5" width="20.1640625" style="3" customWidth="1"/>
    <col min="6" max="6" width="15.33203125" style="8" customWidth="1"/>
    <col min="7" max="7" width="11.6640625" style="3" bestFit="1" customWidth="1"/>
    <col min="8" max="8" width="14" style="3" customWidth="1"/>
    <col min="9" max="9" width="14.5" style="3" bestFit="1" customWidth="1"/>
    <col min="10" max="10" width="22.33203125" style="3" customWidth="1"/>
    <col min="11" max="11" width="11" style="3" customWidth="1"/>
    <col min="12" max="12" width="11.1640625" style="3" bestFit="1" customWidth="1"/>
    <col min="13" max="15" width="9.33203125" style="3"/>
    <col min="16" max="16" width="12.83203125" style="3" bestFit="1" customWidth="1"/>
    <col min="17" max="16384" width="9.33203125" style="3"/>
  </cols>
  <sheetData>
    <row r="1" spans="1:16" ht="17.100000000000001" customHeight="1" x14ac:dyDescent="0.2">
      <c r="A1" s="1"/>
      <c r="B1" s="1"/>
      <c r="C1" s="1"/>
      <c r="D1" s="1"/>
      <c r="E1" s="1"/>
      <c r="F1" s="2"/>
    </row>
    <row r="2" spans="1:16" ht="20.25" customHeight="1" x14ac:dyDescent="0.2">
      <c r="A2" s="193" t="s">
        <v>0</v>
      </c>
      <c r="B2" s="222"/>
      <c r="C2" s="222"/>
      <c r="D2" s="222"/>
      <c r="E2" s="222"/>
      <c r="F2" s="222"/>
    </row>
    <row r="3" spans="1:16" ht="9.75" customHeight="1" x14ac:dyDescent="0.2">
      <c r="A3" s="4"/>
      <c r="B3" s="5"/>
      <c r="C3" s="5"/>
      <c r="D3" s="5"/>
      <c r="E3" s="5"/>
      <c r="F3" s="6"/>
    </row>
    <row r="4" spans="1:16" ht="29.25" customHeight="1" x14ac:dyDescent="0.2">
      <c r="A4" s="186" t="s">
        <v>1</v>
      </c>
      <c r="B4" s="223"/>
      <c r="C4" s="223"/>
      <c r="D4" s="223"/>
      <c r="E4" s="223"/>
      <c r="F4" s="223"/>
      <c r="H4" s="7"/>
    </row>
    <row r="5" spans="1:16" ht="17.45" customHeight="1" x14ac:dyDescent="0.2">
      <c r="A5" s="186" t="s">
        <v>2</v>
      </c>
      <c r="B5" s="186"/>
      <c r="C5" s="186"/>
      <c r="D5" s="186"/>
      <c r="E5" s="186"/>
      <c r="F5" s="186"/>
    </row>
    <row r="6" spans="1:16" ht="11.25" customHeight="1" x14ac:dyDescent="0.2">
      <c r="A6" s="193" t="s">
        <v>3</v>
      </c>
      <c r="B6" s="193"/>
      <c r="C6" s="193"/>
      <c r="D6" s="193"/>
      <c r="E6" s="193"/>
      <c r="F6" s="193"/>
    </row>
    <row r="7" spans="1:16" ht="14.25" customHeight="1" x14ac:dyDescent="0.2">
      <c r="A7" s="193" t="s">
        <v>4</v>
      </c>
      <c r="B7" s="193"/>
      <c r="C7" s="193"/>
      <c r="D7" s="193"/>
      <c r="E7" s="193"/>
      <c r="F7" s="193"/>
    </row>
    <row r="8" spans="1:16" ht="11.25" customHeight="1" x14ac:dyDescent="0.2">
      <c r="A8" s="193" t="s">
        <v>5</v>
      </c>
      <c r="B8" s="193"/>
      <c r="C8" s="193"/>
      <c r="D8" s="193"/>
      <c r="E8" s="193"/>
      <c r="F8" s="193"/>
    </row>
    <row r="9" spans="1:16" ht="9.75" customHeight="1" x14ac:dyDescent="0.2">
      <c r="A9" s="193" t="s">
        <v>6</v>
      </c>
      <c r="B9" s="193"/>
      <c r="C9" s="193"/>
      <c r="D9" s="193"/>
      <c r="E9" s="193"/>
      <c r="F9" s="193"/>
    </row>
    <row r="10" spans="1:16" ht="11.25" customHeight="1" x14ac:dyDescent="0.2">
      <c r="A10" s="193" t="s">
        <v>7</v>
      </c>
      <c r="B10" s="193"/>
      <c r="C10" s="193"/>
      <c r="D10" s="193"/>
      <c r="E10" s="193"/>
      <c r="F10" s="193"/>
    </row>
    <row r="11" spans="1:16" ht="11.25" customHeight="1" x14ac:dyDescent="0.2">
      <c r="A11" s="193" t="s">
        <v>8</v>
      </c>
      <c r="B11" s="193"/>
      <c r="C11" s="193"/>
      <c r="D11" s="193"/>
      <c r="E11" s="193"/>
      <c r="F11" s="193"/>
      <c r="P11" s="8"/>
    </row>
    <row r="12" spans="1:16" ht="15" customHeight="1" x14ac:dyDescent="0.2">
      <c r="A12" s="4"/>
      <c r="B12" s="4"/>
      <c r="C12" s="4"/>
      <c r="D12" s="4"/>
      <c r="E12" s="4"/>
      <c r="F12" s="9"/>
      <c r="H12" s="8"/>
      <c r="P12" s="8"/>
    </row>
    <row r="13" spans="1:16" ht="12.75" customHeight="1" x14ac:dyDescent="0.2">
      <c r="A13" s="193" t="s">
        <v>9</v>
      </c>
      <c r="B13" s="193"/>
      <c r="C13" s="193"/>
      <c r="D13" s="193"/>
      <c r="E13" s="193"/>
      <c r="F13" s="193"/>
      <c r="P13" s="8"/>
    </row>
    <row r="14" spans="1:16" ht="14.25" customHeight="1" x14ac:dyDescent="0.2">
      <c r="A14" s="193" t="s">
        <v>10</v>
      </c>
      <c r="B14" s="193"/>
      <c r="C14" s="193"/>
      <c r="D14" s="193"/>
      <c r="E14" s="193"/>
      <c r="F14" s="193"/>
      <c r="H14" s="10"/>
      <c r="I14" s="11"/>
      <c r="P14" s="8"/>
    </row>
    <row r="15" spans="1:16" ht="15.75" customHeight="1" x14ac:dyDescent="0.2">
      <c r="A15" s="193" t="s">
        <v>11</v>
      </c>
      <c r="B15" s="193"/>
      <c r="C15" s="193"/>
      <c r="D15" s="193"/>
      <c r="E15" s="193"/>
      <c r="F15" s="193"/>
      <c r="H15" s="10"/>
      <c r="I15" s="11"/>
      <c r="J15" s="7"/>
      <c r="L15" s="8"/>
      <c r="M15" s="7"/>
    </row>
    <row r="16" spans="1:16" ht="15.75" customHeight="1" x14ac:dyDescent="0.2">
      <c r="A16" s="193" t="s">
        <v>12</v>
      </c>
      <c r="B16" s="193"/>
      <c r="C16" s="193"/>
      <c r="D16" s="193"/>
      <c r="E16" s="193"/>
      <c r="F16" s="193"/>
      <c r="H16" s="10"/>
      <c r="I16" s="12"/>
      <c r="J16" s="13"/>
      <c r="K16" s="13"/>
    </row>
    <row r="17" spans="1:11" ht="15" customHeight="1" x14ac:dyDescent="0.2">
      <c r="A17" s="193" t="s">
        <v>13</v>
      </c>
      <c r="B17" s="193"/>
      <c r="C17" s="193"/>
      <c r="D17" s="193"/>
      <c r="E17" s="193"/>
      <c r="F17" s="193"/>
      <c r="H17" s="10"/>
      <c r="I17" s="11"/>
      <c r="J17" s="10"/>
      <c r="K17" s="11"/>
    </row>
    <row r="18" spans="1:11" ht="12.75" customHeight="1" x14ac:dyDescent="0.2">
      <c r="A18" s="193" t="s">
        <v>14</v>
      </c>
      <c r="B18" s="193"/>
      <c r="C18" s="193"/>
      <c r="D18" s="193"/>
      <c r="E18" s="193"/>
      <c r="F18" s="193"/>
      <c r="J18" s="7"/>
    </row>
    <row r="19" spans="1:11" ht="15" customHeight="1" x14ac:dyDescent="0.2">
      <c r="A19" s="193" t="s">
        <v>15</v>
      </c>
      <c r="B19" s="193"/>
      <c r="C19" s="193"/>
      <c r="D19" s="193"/>
      <c r="E19" s="193"/>
      <c r="F19" s="193"/>
      <c r="H19" s="10"/>
      <c r="I19" s="11"/>
      <c r="J19" s="7"/>
    </row>
    <row r="20" spans="1:11" ht="12.75" customHeight="1" x14ac:dyDescent="0.2">
      <c r="A20" s="193" t="s">
        <v>16</v>
      </c>
      <c r="B20" s="193"/>
      <c r="C20" s="193"/>
      <c r="D20" s="193"/>
      <c r="E20" s="193"/>
      <c r="F20" s="193"/>
      <c r="H20" s="10"/>
      <c r="I20" s="11"/>
      <c r="J20" s="7"/>
    </row>
    <row r="21" spans="1:11" ht="12" customHeight="1" x14ac:dyDescent="0.2">
      <c r="A21" s="193" t="s">
        <v>17</v>
      </c>
      <c r="B21" s="193"/>
      <c r="C21" s="193"/>
      <c r="D21" s="193"/>
      <c r="E21" s="193"/>
      <c r="F21" s="193"/>
      <c r="H21" s="10"/>
      <c r="I21" s="11"/>
      <c r="J21" s="7"/>
    </row>
    <row r="22" spans="1:11" ht="13.5" customHeight="1" x14ac:dyDescent="0.2">
      <c r="A22" s="193" t="s">
        <v>18</v>
      </c>
      <c r="B22" s="193"/>
      <c r="C22" s="193"/>
      <c r="D22" s="193"/>
      <c r="E22" s="193"/>
      <c r="F22" s="193"/>
      <c r="H22" s="10"/>
      <c r="I22" s="11"/>
      <c r="J22" s="7"/>
      <c r="K22" s="8"/>
    </row>
    <row r="23" spans="1:11" ht="13.5" customHeight="1" x14ac:dyDescent="0.2">
      <c r="A23" s="193" t="s">
        <v>19</v>
      </c>
      <c r="B23" s="193"/>
      <c r="C23" s="193"/>
      <c r="D23" s="193"/>
      <c r="E23" s="193"/>
      <c r="F23" s="193"/>
      <c r="H23" s="10"/>
      <c r="I23" s="11"/>
      <c r="J23" s="7"/>
    </row>
    <row r="24" spans="1:11" ht="12" customHeight="1" x14ac:dyDescent="0.2">
      <c r="A24" s="193"/>
      <c r="B24" s="193"/>
      <c r="C24" s="193"/>
      <c r="D24" s="193"/>
      <c r="E24" s="193"/>
      <c r="F24" s="193"/>
      <c r="H24" s="14"/>
      <c r="I24" s="11"/>
      <c r="J24" s="7"/>
      <c r="K24" s="8"/>
    </row>
    <row r="25" spans="1:11" ht="23.25" customHeight="1" x14ac:dyDescent="0.2">
      <c r="A25" s="186" t="s">
        <v>20</v>
      </c>
      <c r="B25" s="186"/>
      <c r="C25" s="186"/>
      <c r="D25" s="186"/>
      <c r="E25" s="186"/>
      <c r="F25" s="186"/>
      <c r="H25" s="14"/>
      <c r="I25" s="11"/>
      <c r="J25" s="7"/>
    </row>
    <row r="26" spans="1:11" ht="9" customHeight="1" x14ac:dyDescent="0.2">
      <c r="A26" s="219" t="s">
        <v>21</v>
      </c>
      <c r="B26" s="220"/>
      <c r="C26" s="220"/>
      <c r="D26" s="220"/>
      <c r="E26" s="220"/>
      <c r="F26" s="220"/>
      <c r="H26" s="14"/>
      <c r="I26" s="11"/>
      <c r="J26" s="14"/>
    </row>
    <row r="27" spans="1:11" ht="8.85" customHeight="1" x14ac:dyDescent="0.2">
      <c r="A27" s="15" t="s">
        <v>22</v>
      </c>
      <c r="B27" s="221" t="s">
        <v>23</v>
      </c>
      <c r="C27" s="221"/>
      <c r="D27" s="221"/>
      <c r="E27" s="221"/>
      <c r="F27" s="221"/>
      <c r="H27" s="14"/>
      <c r="I27" s="11"/>
      <c r="J27" s="14"/>
      <c r="K27" s="11"/>
    </row>
    <row r="28" spans="1:11" ht="9" customHeight="1" x14ac:dyDescent="0.2">
      <c r="A28" s="16"/>
      <c r="B28" s="16"/>
      <c r="C28" s="16"/>
      <c r="D28" s="16"/>
      <c r="E28" s="17" t="s">
        <v>24</v>
      </c>
      <c r="F28" s="18">
        <f>SUM(F30,F40,F42,F46,F44,F48,F50,F52,F54,F56)</f>
        <v>1444302.67</v>
      </c>
      <c r="J28" s="14"/>
    </row>
    <row r="29" spans="1:11" ht="11.25" customHeight="1" x14ac:dyDescent="0.2">
      <c r="A29" s="19" t="s">
        <v>25</v>
      </c>
      <c r="B29" s="19" t="s">
        <v>26</v>
      </c>
      <c r="C29" s="20" t="s">
        <v>27</v>
      </c>
      <c r="D29" s="21" t="s">
        <v>28</v>
      </c>
      <c r="E29" s="216" t="s">
        <v>29</v>
      </c>
      <c r="F29" s="216"/>
      <c r="H29" s="14"/>
      <c r="I29" s="11"/>
      <c r="J29" s="14"/>
    </row>
    <row r="30" spans="1:11" ht="9" customHeight="1" x14ac:dyDescent="0.2">
      <c r="A30" s="22" t="s">
        <v>30</v>
      </c>
      <c r="B30" s="22" t="s">
        <v>31</v>
      </c>
      <c r="C30" s="23"/>
      <c r="D30" s="23"/>
      <c r="E30" s="23"/>
      <c r="F30" s="24">
        <f>SUM(D34,D36,D38,)</f>
        <v>1444302.67</v>
      </c>
      <c r="H30" s="14"/>
      <c r="I30" s="11"/>
      <c r="J30" s="14"/>
    </row>
    <row r="31" spans="1:11" ht="12" customHeight="1" x14ac:dyDescent="0.2">
      <c r="A31" s="25" t="s">
        <v>32</v>
      </c>
      <c r="B31" s="217" t="s">
        <v>33</v>
      </c>
      <c r="C31" s="217"/>
      <c r="D31" s="217"/>
      <c r="E31" s="26"/>
      <c r="F31" s="27"/>
      <c r="H31" s="14"/>
      <c r="I31" s="11"/>
      <c r="J31" s="14"/>
    </row>
    <row r="32" spans="1:11" ht="9" customHeight="1" x14ac:dyDescent="0.2">
      <c r="A32" s="28"/>
      <c r="B32" s="29" t="s">
        <v>34</v>
      </c>
      <c r="C32" s="30" t="s">
        <v>35</v>
      </c>
      <c r="D32" s="31">
        <v>1301302.67</v>
      </c>
      <c r="E32" s="30"/>
      <c r="F32" s="31">
        <f>+D32</f>
        <v>1301302.67</v>
      </c>
      <c r="I32" s="11"/>
    </row>
    <row r="33" spans="1:10" ht="12" customHeight="1" x14ac:dyDescent="0.2">
      <c r="A33" s="28"/>
      <c r="B33" s="32" t="s">
        <v>36</v>
      </c>
      <c r="C33" s="30" t="s">
        <v>35</v>
      </c>
      <c r="D33" s="33">
        <v>61000</v>
      </c>
      <c r="E33" s="30"/>
      <c r="F33" s="31">
        <f>+D33</f>
        <v>61000</v>
      </c>
      <c r="I33" s="8"/>
    </row>
    <row r="34" spans="1:10" ht="11.25" customHeight="1" x14ac:dyDescent="0.2">
      <c r="A34" s="1"/>
      <c r="B34" s="34"/>
      <c r="C34" s="35" t="s">
        <v>37</v>
      </c>
      <c r="D34" s="36">
        <f>SUM(D31:D33)</f>
        <v>1362302.67</v>
      </c>
      <c r="E34" s="37"/>
      <c r="F34" s="38"/>
      <c r="H34" s="7"/>
      <c r="I34" s="8"/>
    </row>
    <row r="35" spans="1:10" x14ac:dyDescent="0.2">
      <c r="A35" s="25" t="s">
        <v>38</v>
      </c>
      <c r="B35" s="218" t="s">
        <v>39</v>
      </c>
      <c r="C35" s="218"/>
      <c r="D35" s="218"/>
      <c r="E35" s="26"/>
      <c r="F35" s="27"/>
      <c r="I35" s="8"/>
      <c r="J35" s="7"/>
    </row>
    <row r="36" spans="1:10" ht="12" customHeight="1" x14ac:dyDescent="0.2">
      <c r="A36" s="28"/>
      <c r="B36" s="32" t="s">
        <v>40</v>
      </c>
      <c r="C36" s="30" t="s">
        <v>41</v>
      </c>
      <c r="D36" s="31">
        <v>20000</v>
      </c>
      <c r="E36" s="39"/>
      <c r="F36" s="31">
        <f>+D36</f>
        <v>20000</v>
      </c>
      <c r="H36" s="40"/>
      <c r="I36" s="41"/>
    </row>
    <row r="37" spans="1:10" x14ac:dyDescent="0.2">
      <c r="A37" s="25" t="s">
        <v>42</v>
      </c>
      <c r="B37" s="218" t="s">
        <v>43</v>
      </c>
      <c r="C37" s="218"/>
      <c r="D37" s="218"/>
      <c r="E37" s="26"/>
      <c r="F37" s="27"/>
      <c r="I37" s="8"/>
    </row>
    <row r="38" spans="1:10" ht="12" customHeight="1" x14ac:dyDescent="0.2">
      <c r="A38" s="28"/>
      <c r="B38" s="32" t="s">
        <v>44</v>
      </c>
      <c r="C38" s="30" t="s">
        <v>41</v>
      </c>
      <c r="D38" s="31">
        <v>62000</v>
      </c>
      <c r="E38" s="39"/>
      <c r="F38" s="31">
        <f>SUM(D38)</f>
        <v>62000</v>
      </c>
      <c r="I38" s="8"/>
    </row>
    <row r="39" spans="1:10" ht="12" customHeight="1" x14ac:dyDescent="0.2">
      <c r="A39" s="28"/>
      <c r="B39" s="32"/>
      <c r="C39" s="42"/>
      <c r="D39" s="38"/>
      <c r="E39" s="43"/>
      <c r="F39" s="38"/>
    </row>
    <row r="40" spans="1:10" ht="16.5" customHeight="1" x14ac:dyDescent="0.2">
      <c r="A40" s="44" t="s">
        <v>45</v>
      </c>
      <c r="B40" s="201" t="s">
        <v>46</v>
      </c>
      <c r="C40" s="201"/>
      <c r="D40" s="201"/>
      <c r="E40" s="45"/>
      <c r="F40" s="46">
        <v>0</v>
      </c>
    </row>
    <row r="41" spans="1:10" ht="11.25" customHeight="1" x14ac:dyDescent="0.2">
      <c r="A41" s="28"/>
      <c r="B41" s="213"/>
      <c r="C41" s="213"/>
      <c r="D41" s="213"/>
      <c r="E41" s="47"/>
      <c r="F41" s="48"/>
      <c r="I41" s="8"/>
    </row>
    <row r="42" spans="1:10" ht="14.25" customHeight="1" x14ac:dyDescent="0.2">
      <c r="A42" s="44" t="s">
        <v>47</v>
      </c>
      <c r="B42" s="44" t="s">
        <v>48</v>
      </c>
      <c r="C42" s="45"/>
      <c r="D42" s="45"/>
      <c r="E42" s="45"/>
      <c r="F42" s="46">
        <v>0</v>
      </c>
      <c r="H42" s="8"/>
    </row>
    <row r="43" spans="1:10" ht="12.75" customHeight="1" x14ac:dyDescent="0.2">
      <c r="A43" s="28"/>
      <c r="B43" s="47"/>
      <c r="C43" s="47"/>
      <c r="D43" s="47"/>
      <c r="E43" s="47"/>
      <c r="F43" s="48"/>
    </row>
    <row r="44" spans="1:10" ht="9.75" customHeight="1" x14ac:dyDescent="0.2">
      <c r="A44" s="44" t="s">
        <v>49</v>
      </c>
      <c r="B44" s="44" t="s">
        <v>50</v>
      </c>
      <c r="C44" s="45"/>
      <c r="D44" s="45"/>
      <c r="E44" s="45"/>
      <c r="F44" s="46">
        <v>0</v>
      </c>
    </row>
    <row r="45" spans="1:10" ht="24" customHeight="1" x14ac:dyDescent="0.2">
      <c r="A45" s="28"/>
      <c r="B45" s="47"/>
      <c r="C45" s="47"/>
      <c r="D45" s="47"/>
      <c r="E45" s="47"/>
      <c r="F45" s="48"/>
      <c r="H45" s="40"/>
      <c r="I45" s="41"/>
    </row>
    <row r="46" spans="1:10" ht="19.5" customHeight="1" x14ac:dyDescent="0.2">
      <c r="A46" s="44" t="s">
        <v>51</v>
      </c>
      <c r="B46" s="44" t="s">
        <v>52</v>
      </c>
      <c r="C46" s="45"/>
      <c r="D46" s="45"/>
      <c r="E46" s="45"/>
      <c r="F46" s="46">
        <v>0</v>
      </c>
      <c r="I46" s="8"/>
    </row>
    <row r="47" spans="1:10" ht="11.25" customHeight="1" x14ac:dyDescent="0.2">
      <c r="A47" s="28"/>
      <c r="B47" s="47"/>
      <c r="C47" s="47"/>
      <c r="D47" s="47"/>
      <c r="E47" s="47"/>
      <c r="F47" s="48"/>
    </row>
    <row r="48" spans="1:10" ht="24.75" customHeight="1" x14ac:dyDescent="0.2">
      <c r="A48" s="44" t="s">
        <v>53</v>
      </c>
      <c r="B48" s="44" t="s">
        <v>54</v>
      </c>
      <c r="C48" s="45"/>
      <c r="D48" s="45"/>
      <c r="E48" s="45"/>
      <c r="F48" s="46">
        <v>0</v>
      </c>
      <c r="I48" s="8"/>
    </row>
    <row r="49" spans="1:11" ht="19.5" customHeight="1" x14ac:dyDescent="0.2">
      <c r="A49" s="28"/>
      <c r="B49" s="47"/>
      <c r="C49" s="47"/>
      <c r="D49" s="47"/>
      <c r="E49" s="47"/>
      <c r="F49" s="48"/>
    </row>
    <row r="50" spans="1:11" ht="9.75" customHeight="1" x14ac:dyDescent="0.2">
      <c r="A50" s="44" t="s">
        <v>55</v>
      </c>
      <c r="B50" s="44" t="s">
        <v>56</v>
      </c>
      <c r="C50" s="45"/>
      <c r="D50" s="45"/>
      <c r="E50" s="45"/>
      <c r="F50" s="46">
        <v>0</v>
      </c>
      <c r="I50" s="7"/>
    </row>
    <row r="51" spans="1:11" ht="14.25" customHeight="1" x14ac:dyDescent="0.2">
      <c r="A51" s="28"/>
      <c r="B51" s="49"/>
      <c r="C51" s="42"/>
      <c r="D51" s="38"/>
      <c r="E51" s="42"/>
      <c r="F51" s="38"/>
      <c r="I51" s="7"/>
    </row>
    <row r="52" spans="1:11" ht="16.5" customHeight="1" x14ac:dyDescent="0.2">
      <c r="A52" s="44" t="s">
        <v>57</v>
      </c>
      <c r="B52" s="44" t="s">
        <v>58</v>
      </c>
      <c r="C52" s="45"/>
      <c r="D52" s="45"/>
      <c r="E52" s="45"/>
      <c r="F52" s="46">
        <v>0</v>
      </c>
      <c r="I52" s="7"/>
    </row>
    <row r="53" spans="1:11" ht="12.75" customHeight="1" x14ac:dyDescent="0.2">
      <c r="A53" s="1"/>
      <c r="B53" s="50"/>
      <c r="C53" s="50"/>
      <c r="D53" s="38"/>
      <c r="E53" s="50"/>
      <c r="F53" s="51"/>
      <c r="I53" s="7"/>
      <c r="K53" s="7"/>
    </row>
    <row r="54" spans="1:11" ht="25.5" customHeight="1" x14ac:dyDescent="0.2">
      <c r="A54" s="52" t="s">
        <v>59</v>
      </c>
      <c r="B54" s="201" t="s">
        <v>60</v>
      </c>
      <c r="C54" s="209"/>
      <c r="D54" s="209"/>
      <c r="E54" s="45"/>
      <c r="F54" s="46">
        <v>0</v>
      </c>
    </row>
    <row r="55" spans="1:11" ht="11.25" customHeight="1" x14ac:dyDescent="0.2">
      <c r="A55" s="37"/>
      <c r="B55" s="37"/>
      <c r="C55" s="47"/>
      <c r="D55" s="47"/>
      <c r="E55" s="47"/>
      <c r="F55" s="38"/>
    </row>
    <row r="56" spans="1:11" ht="21" customHeight="1" x14ac:dyDescent="0.2">
      <c r="A56" s="52" t="s">
        <v>61</v>
      </c>
      <c r="B56" s="201" t="s">
        <v>62</v>
      </c>
      <c r="C56" s="209"/>
      <c r="D56" s="209"/>
      <c r="E56" s="45"/>
      <c r="F56" s="46">
        <v>0</v>
      </c>
    </row>
    <row r="57" spans="1:11" ht="18" customHeight="1" x14ac:dyDescent="0.2">
      <c r="A57" s="53"/>
      <c r="B57" s="37"/>
      <c r="C57" s="54"/>
      <c r="D57" s="54"/>
      <c r="E57" s="47"/>
      <c r="F57" s="38"/>
    </row>
    <row r="58" spans="1:11" ht="13.5" customHeight="1" x14ac:dyDescent="0.2">
      <c r="A58" s="15" t="s">
        <v>63</v>
      </c>
      <c r="B58" s="215" t="s">
        <v>64</v>
      </c>
      <c r="C58" s="215"/>
      <c r="D58" s="215"/>
      <c r="E58" s="215"/>
      <c r="F58" s="215"/>
    </row>
    <row r="59" spans="1:11" ht="20.25" customHeight="1" x14ac:dyDescent="0.2">
      <c r="A59" s="16"/>
      <c r="B59" s="55"/>
      <c r="C59" s="55"/>
      <c r="D59" s="55"/>
      <c r="E59" s="17" t="s">
        <v>24</v>
      </c>
      <c r="F59" s="56">
        <f>SUM(F61,F103,F116,F120,F126,F138,F166,F168,F170)</f>
        <v>3212974.29</v>
      </c>
    </row>
    <row r="60" spans="1:11" ht="19.5" customHeight="1" x14ac:dyDescent="0.2">
      <c r="A60" s="19" t="s">
        <v>25</v>
      </c>
      <c r="B60" s="57" t="s">
        <v>26</v>
      </c>
      <c r="C60" s="20" t="s">
        <v>27</v>
      </c>
      <c r="D60" s="58" t="s">
        <v>28</v>
      </c>
      <c r="E60" s="216" t="s">
        <v>29</v>
      </c>
      <c r="F60" s="216"/>
    </row>
    <row r="61" spans="1:11" ht="12" customHeight="1" x14ac:dyDescent="0.2">
      <c r="A61" s="59" t="s">
        <v>65</v>
      </c>
      <c r="B61" s="22" t="s">
        <v>31</v>
      </c>
      <c r="C61" s="60"/>
      <c r="D61" s="60"/>
      <c r="E61" s="60"/>
      <c r="F61" s="61">
        <f>SUM(D63,D68,D71,D74,D79,D83,D86,D89,D92,D99)</f>
        <v>1641374.1600000001</v>
      </c>
      <c r="J61" s="8"/>
    </row>
    <row r="62" spans="1:11" ht="20.25" customHeight="1" x14ac:dyDescent="0.2">
      <c r="A62" s="25" t="s">
        <v>32</v>
      </c>
      <c r="B62" s="210" t="s">
        <v>66</v>
      </c>
      <c r="C62" s="210"/>
      <c r="D62" s="210"/>
      <c r="E62" s="62"/>
      <c r="F62" s="63"/>
      <c r="I62" s="7"/>
    </row>
    <row r="63" spans="1:11" ht="20.25" customHeight="1" x14ac:dyDescent="0.2">
      <c r="A63" s="28"/>
      <c r="B63" s="29" t="s">
        <v>67</v>
      </c>
      <c r="C63" s="30" t="s">
        <v>68</v>
      </c>
      <c r="D63" s="64">
        <v>25000</v>
      </c>
      <c r="E63" s="65"/>
      <c r="F63" s="66">
        <f>SUM(D63)</f>
        <v>25000</v>
      </c>
    </row>
    <row r="64" spans="1:11" ht="19.5" customHeight="1" x14ac:dyDescent="0.2">
      <c r="A64" s="28"/>
      <c r="B64" s="32"/>
      <c r="C64" s="42"/>
      <c r="D64" s="67"/>
      <c r="E64" s="68"/>
      <c r="F64" s="67"/>
    </row>
    <row r="65" spans="1:10" ht="20.25" customHeight="1" x14ac:dyDescent="0.2">
      <c r="A65" s="25" t="s">
        <v>38</v>
      </c>
      <c r="B65" s="210" t="s">
        <v>69</v>
      </c>
      <c r="C65" s="210"/>
      <c r="D65" s="210"/>
      <c r="E65" s="62"/>
      <c r="F65" s="63"/>
      <c r="I65" s="7"/>
    </row>
    <row r="66" spans="1:10" ht="12" customHeight="1" x14ac:dyDescent="0.2">
      <c r="A66" s="28"/>
      <c r="B66" s="29" t="s">
        <v>34</v>
      </c>
      <c r="C66" s="69" t="s">
        <v>35</v>
      </c>
      <c r="D66" s="70">
        <v>650624.16</v>
      </c>
      <c r="E66" s="71"/>
      <c r="F66" s="72">
        <f>SUM(D66)</f>
        <v>650624.16</v>
      </c>
      <c r="J66" s="8"/>
    </row>
    <row r="67" spans="1:10" ht="18.75" customHeight="1" x14ac:dyDescent="0.2">
      <c r="A67" s="28"/>
      <c r="B67" s="34" t="s">
        <v>36</v>
      </c>
      <c r="C67" s="30" t="s">
        <v>35</v>
      </c>
      <c r="D67" s="31">
        <v>20750</v>
      </c>
      <c r="E67" s="71"/>
      <c r="F67" s="72">
        <f>SUM(D67)</f>
        <v>20750</v>
      </c>
    </row>
    <row r="68" spans="1:10" ht="18.75" customHeight="1" x14ac:dyDescent="0.2">
      <c r="A68" s="28"/>
      <c r="B68" s="49"/>
      <c r="C68" s="73" t="s">
        <v>37</v>
      </c>
      <c r="D68" s="51">
        <f>SUM(D66:D67)</f>
        <v>671374.16</v>
      </c>
      <c r="E68" s="37"/>
      <c r="F68" s="38"/>
    </row>
    <row r="69" spans="1:10" ht="14.25" customHeight="1" x14ac:dyDescent="0.2">
      <c r="A69" s="28"/>
      <c r="B69" s="32"/>
      <c r="C69" s="74"/>
      <c r="D69" s="67"/>
      <c r="E69" s="68"/>
      <c r="F69" s="67"/>
    </row>
    <row r="70" spans="1:10" ht="19.5" customHeight="1" x14ac:dyDescent="0.2">
      <c r="A70" s="25" t="s">
        <v>42</v>
      </c>
      <c r="B70" s="210" t="s">
        <v>70</v>
      </c>
      <c r="C70" s="210"/>
      <c r="D70" s="210"/>
      <c r="E70" s="62"/>
      <c r="F70" s="63"/>
      <c r="I70" s="7"/>
    </row>
    <row r="71" spans="1:10" ht="11.25" customHeight="1" x14ac:dyDescent="0.2">
      <c r="A71" s="28"/>
      <c r="B71" s="29" t="s">
        <v>44</v>
      </c>
      <c r="C71" s="30" t="s">
        <v>41</v>
      </c>
      <c r="D71" s="64">
        <v>272000</v>
      </c>
      <c r="E71" s="65"/>
      <c r="F71" s="64">
        <f>SUM(D71)</f>
        <v>272000</v>
      </c>
      <c r="I71" s="7"/>
    </row>
    <row r="72" spans="1:10" ht="15.75" customHeight="1" x14ac:dyDescent="0.2">
      <c r="A72" s="75"/>
      <c r="B72" s="34"/>
      <c r="C72" s="76"/>
      <c r="D72" s="77"/>
      <c r="E72" s="78"/>
      <c r="F72" s="79"/>
      <c r="I72" s="7"/>
    </row>
    <row r="73" spans="1:10" ht="15" customHeight="1" x14ac:dyDescent="0.2">
      <c r="A73" s="80" t="s">
        <v>71</v>
      </c>
      <c r="B73" s="214" t="s">
        <v>72</v>
      </c>
      <c r="C73" s="211"/>
      <c r="D73" s="214"/>
      <c r="E73" s="81"/>
      <c r="F73" s="82"/>
    </row>
    <row r="74" spans="1:10" ht="11.25" customHeight="1" x14ac:dyDescent="0.2">
      <c r="A74" s="28"/>
      <c r="B74" s="29" t="s">
        <v>67</v>
      </c>
      <c r="C74" s="30" t="s">
        <v>41</v>
      </c>
      <c r="D74" s="64">
        <v>100000</v>
      </c>
      <c r="E74" s="65"/>
      <c r="F74" s="66">
        <f>SUM(D74)</f>
        <v>100000</v>
      </c>
    </row>
    <row r="75" spans="1:10" ht="18" customHeight="1" x14ac:dyDescent="0.2">
      <c r="A75" s="1"/>
      <c r="B75" s="32"/>
      <c r="C75" s="50"/>
      <c r="D75" s="67"/>
      <c r="E75" s="83"/>
      <c r="F75" s="84"/>
    </row>
    <row r="76" spans="1:10" ht="17.25" customHeight="1" x14ac:dyDescent="0.2">
      <c r="A76" s="25" t="s">
        <v>73</v>
      </c>
      <c r="B76" s="210" t="s">
        <v>74</v>
      </c>
      <c r="C76" s="210"/>
      <c r="D76" s="210"/>
      <c r="E76" s="62"/>
      <c r="F76" s="63"/>
    </row>
    <row r="77" spans="1:10" ht="19.5" customHeight="1" x14ac:dyDescent="0.2">
      <c r="A77" s="28"/>
      <c r="B77" s="29" t="s">
        <v>34</v>
      </c>
      <c r="C77" s="30" t="s">
        <v>75</v>
      </c>
      <c r="D77" s="66">
        <v>100000</v>
      </c>
      <c r="E77" s="65"/>
      <c r="F77" s="64">
        <f>SUM(D77)</f>
        <v>100000</v>
      </c>
    </row>
    <row r="78" spans="1:10" ht="20.25" customHeight="1" x14ac:dyDescent="0.2">
      <c r="A78" s="28"/>
      <c r="B78" s="85" t="s">
        <v>36</v>
      </c>
      <c r="C78" s="86" t="s">
        <v>75</v>
      </c>
      <c r="D78" s="87">
        <v>5000</v>
      </c>
      <c r="E78" s="65"/>
      <c r="F78" s="64">
        <f>SUM(D78)</f>
        <v>5000</v>
      </c>
      <c r="H78" s="8"/>
    </row>
    <row r="79" spans="1:10" ht="18" customHeight="1" x14ac:dyDescent="0.2">
      <c r="A79" s="28"/>
      <c r="B79" s="49"/>
      <c r="C79" s="88" t="s">
        <v>37</v>
      </c>
      <c r="D79" s="89">
        <f>SUM(D77:D78)</f>
        <v>105000</v>
      </c>
      <c r="E79" s="37"/>
      <c r="F79" s="38"/>
    </row>
    <row r="80" spans="1:10" ht="12" customHeight="1" x14ac:dyDescent="0.2">
      <c r="A80" s="25" t="s">
        <v>76</v>
      </c>
      <c r="B80" s="210" t="s">
        <v>77</v>
      </c>
      <c r="C80" s="211"/>
      <c r="D80" s="211"/>
      <c r="E80" s="62"/>
      <c r="F80" s="63"/>
    </row>
    <row r="81" spans="1:10" ht="11.25" customHeight="1" x14ac:dyDescent="0.2">
      <c r="A81" s="28"/>
      <c r="B81" s="90" t="s">
        <v>34</v>
      </c>
      <c r="C81" s="71" t="s">
        <v>75</v>
      </c>
      <c r="D81" s="64">
        <v>200000</v>
      </c>
      <c r="E81" s="65"/>
      <c r="F81" s="64">
        <f>SUM(D81)</f>
        <v>200000</v>
      </c>
      <c r="I81" s="7"/>
    </row>
    <row r="82" spans="1:10" ht="18.75" customHeight="1" x14ac:dyDescent="0.2">
      <c r="A82" s="28"/>
      <c r="B82" s="85" t="s">
        <v>36</v>
      </c>
      <c r="C82" s="91" t="s">
        <v>75</v>
      </c>
      <c r="D82" s="87">
        <v>20000</v>
      </c>
      <c r="E82" s="65"/>
      <c r="F82" s="64">
        <f>SUM(D82)</f>
        <v>20000</v>
      </c>
    </row>
    <row r="83" spans="1:10" ht="21" customHeight="1" x14ac:dyDescent="0.2">
      <c r="A83" s="28"/>
      <c r="B83" s="49"/>
      <c r="C83" s="88" t="s">
        <v>37</v>
      </c>
      <c r="D83" s="89">
        <f>SUM(D81:D82)</f>
        <v>220000</v>
      </c>
      <c r="E83" s="37"/>
      <c r="F83" s="38"/>
    </row>
    <row r="84" spans="1:10" ht="18.75" customHeight="1" x14ac:dyDescent="0.2">
      <c r="A84" s="28"/>
      <c r="B84" s="92"/>
      <c r="C84" s="42"/>
      <c r="D84" s="67"/>
      <c r="E84" s="68"/>
      <c r="F84" s="67"/>
      <c r="I84" s="7"/>
    </row>
    <row r="85" spans="1:10" ht="15.75" customHeight="1" x14ac:dyDescent="0.2">
      <c r="A85" s="25" t="s">
        <v>78</v>
      </c>
      <c r="B85" s="210" t="s">
        <v>79</v>
      </c>
      <c r="C85" s="210"/>
      <c r="D85" s="210"/>
      <c r="E85" s="62"/>
      <c r="F85" s="63"/>
    </row>
    <row r="86" spans="1:10" ht="21" customHeight="1" x14ac:dyDescent="0.2">
      <c r="A86" s="28"/>
      <c r="B86" s="29" t="s">
        <v>34</v>
      </c>
      <c r="C86" s="71" t="s">
        <v>75</v>
      </c>
      <c r="D86" s="64">
        <v>50000</v>
      </c>
      <c r="E86" s="65"/>
      <c r="F86" s="64">
        <f>SUM(D86)</f>
        <v>50000</v>
      </c>
    </row>
    <row r="87" spans="1:10" ht="18.75" customHeight="1" x14ac:dyDescent="0.2">
      <c r="A87" s="28"/>
      <c r="B87" s="49"/>
      <c r="C87" s="73"/>
      <c r="D87" s="51"/>
      <c r="E87" s="37"/>
      <c r="F87" s="38"/>
      <c r="J87" s="13"/>
    </row>
    <row r="88" spans="1:10" ht="16.5" customHeight="1" x14ac:dyDescent="0.2">
      <c r="A88" s="25" t="s">
        <v>80</v>
      </c>
      <c r="B88" s="210" t="s">
        <v>81</v>
      </c>
      <c r="C88" s="210"/>
      <c r="D88" s="210"/>
      <c r="E88" s="62"/>
      <c r="F88" s="63"/>
    </row>
    <row r="89" spans="1:10" ht="13.5" customHeight="1" x14ac:dyDescent="0.2">
      <c r="A89" s="28"/>
      <c r="B89" s="29" t="s">
        <v>44</v>
      </c>
      <c r="C89" s="71" t="s">
        <v>41</v>
      </c>
      <c r="D89" s="64">
        <v>73000</v>
      </c>
      <c r="E89" s="65"/>
      <c r="F89" s="64">
        <f>SUM(D89)</f>
        <v>73000</v>
      </c>
    </row>
    <row r="90" spans="1:10" ht="18.75" customHeight="1" x14ac:dyDescent="0.2">
      <c r="A90" s="28"/>
      <c r="B90" s="49"/>
      <c r="C90" s="42"/>
      <c r="D90" s="38"/>
      <c r="E90" s="43"/>
      <c r="F90" s="38"/>
    </row>
    <row r="91" spans="1:10" ht="15" customHeight="1" x14ac:dyDescent="0.2">
      <c r="A91" s="25" t="s">
        <v>82</v>
      </c>
      <c r="B91" s="210" t="s">
        <v>83</v>
      </c>
      <c r="C91" s="210"/>
      <c r="D91" s="210"/>
      <c r="E91" s="62"/>
      <c r="F91" s="63"/>
    </row>
    <row r="92" spans="1:10" ht="18.75" customHeight="1" x14ac:dyDescent="0.2">
      <c r="A92" s="28"/>
      <c r="B92" s="29" t="s">
        <v>44</v>
      </c>
      <c r="C92" s="71" t="s">
        <v>41</v>
      </c>
      <c r="D92" s="64">
        <v>50000</v>
      </c>
      <c r="E92" s="65"/>
      <c r="F92" s="64">
        <f>SUM(D92)</f>
        <v>50000</v>
      </c>
    </row>
    <row r="93" spans="1:10" ht="21.75" customHeight="1" x14ac:dyDescent="0.2">
      <c r="A93" s="28"/>
      <c r="B93" s="34"/>
      <c r="C93" s="93"/>
      <c r="D93" s="77"/>
      <c r="E93" s="94"/>
      <c r="F93" s="77"/>
    </row>
    <row r="94" spans="1:10" x14ac:dyDescent="0.2">
      <c r="A94" s="95"/>
      <c r="B94" s="96"/>
      <c r="C94" s="97"/>
      <c r="D94" s="79"/>
      <c r="E94" s="98"/>
      <c r="F94" s="77"/>
    </row>
    <row r="95" spans="1:10" x14ac:dyDescent="0.2">
      <c r="A95" s="80" t="s">
        <v>84</v>
      </c>
      <c r="B95" s="211" t="s">
        <v>85</v>
      </c>
      <c r="C95" s="211"/>
      <c r="D95" s="81"/>
      <c r="E95" s="81"/>
      <c r="F95" s="82"/>
    </row>
    <row r="96" spans="1:10" ht="11.25" customHeight="1" x14ac:dyDescent="0.2">
      <c r="A96" s="80"/>
      <c r="B96" s="29" t="s">
        <v>44</v>
      </c>
      <c r="C96" s="71" t="s">
        <v>41</v>
      </c>
      <c r="D96" s="64">
        <v>25000</v>
      </c>
      <c r="E96" s="65"/>
      <c r="F96" s="64">
        <f>SUM(D96)</f>
        <v>25000</v>
      </c>
      <c r="J96" s="42"/>
    </row>
    <row r="97" spans="1:10" ht="21" customHeight="1" x14ac:dyDescent="0.2">
      <c r="A97" s="28"/>
      <c r="B97" s="29" t="s">
        <v>67</v>
      </c>
      <c r="C97" s="71" t="s">
        <v>68</v>
      </c>
      <c r="D97" s="64">
        <v>25000</v>
      </c>
      <c r="E97" s="65"/>
      <c r="F97" s="64">
        <f t="shared" ref="F97:F98" si="0">SUM(D97)</f>
        <v>25000</v>
      </c>
      <c r="H97" s="7"/>
      <c r="J97" s="42"/>
    </row>
    <row r="98" spans="1:10" ht="9.75" customHeight="1" x14ac:dyDescent="0.2">
      <c r="A98" s="28"/>
      <c r="B98" s="29" t="s">
        <v>34</v>
      </c>
      <c r="C98" s="71" t="s">
        <v>75</v>
      </c>
      <c r="D98" s="64">
        <v>25000</v>
      </c>
      <c r="E98" s="65"/>
      <c r="F98" s="64">
        <f t="shared" si="0"/>
        <v>25000</v>
      </c>
    </row>
    <row r="99" spans="1:10" ht="9" customHeight="1" x14ac:dyDescent="0.2">
      <c r="A99" s="28"/>
      <c r="B99" s="34"/>
      <c r="C99" s="97" t="s">
        <v>37</v>
      </c>
      <c r="D99" s="79">
        <f>SUM(D96:D98)</f>
        <v>75000</v>
      </c>
      <c r="E99" s="98"/>
      <c r="F99" s="77"/>
    </row>
    <row r="100" spans="1:10" ht="16.5" customHeight="1" x14ac:dyDescent="0.2">
      <c r="A100" s="28"/>
      <c r="B100" s="49"/>
      <c r="C100" s="73"/>
      <c r="D100" s="51"/>
      <c r="E100" s="37"/>
      <c r="F100" s="38"/>
    </row>
    <row r="101" spans="1:10" x14ac:dyDescent="0.2">
      <c r="A101" s="25"/>
      <c r="B101" s="210"/>
      <c r="C101" s="210"/>
      <c r="D101" s="210"/>
      <c r="E101" s="99"/>
      <c r="F101" s="100"/>
    </row>
    <row r="102" spans="1:10" x14ac:dyDescent="0.2">
      <c r="A102" s="28"/>
      <c r="B102" s="49"/>
      <c r="C102" s="73"/>
      <c r="D102" s="51"/>
      <c r="E102" s="37"/>
      <c r="F102" s="38"/>
    </row>
    <row r="103" spans="1:10" x14ac:dyDescent="0.2">
      <c r="A103" s="101" t="s">
        <v>86</v>
      </c>
      <c r="B103" s="212" t="s">
        <v>87</v>
      </c>
      <c r="C103" s="212"/>
      <c r="D103" s="212"/>
      <c r="E103" s="102"/>
      <c r="F103" s="103">
        <f>SUM(D109,D114)</f>
        <v>285000</v>
      </c>
    </row>
    <row r="104" spans="1:10" ht="18.75" customHeight="1" x14ac:dyDescent="0.2">
      <c r="A104" s="28"/>
      <c r="B104" s="213"/>
      <c r="C104" s="213"/>
      <c r="D104" s="213"/>
      <c r="E104" s="47"/>
      <c r="F104" s="48"/>
      <c r="H104" s="7"/>
    </row>
    <row r="105" spans="1:10" x14ac:dyDescent="0.2">
      <c r="A105" s="25" t="s">
        <v>32</v>
      </c>
      <c r="B105" s="210" t="s">
        <v>88</v>
      </c>
      <c r="C105" s="210"/>
      <c r="D105" s="210"/>
      <c r="E105" s="62"/>
      <c r="F105" s="63"/>
    </row>
    <row r="106" spans="1:10" x14ac:dyDescent="0.2">
      <c r="A106" s="28"/>
      <c r="B106" s="29" t="s">
        <v>34</v>
      </c>
      <c r="C106" s="71" t="s">
        <v>89</v>
      </c>
      <c r="D106" s="64">
        <v>235000</v>
      </c>
      <c r="E106" s="104"/>
      <c r="F106" s="64">
        <v>181000</v>
      </c>
    </row>
    <row r="107" spans="1:10" x14ac:dyDescent="0.2">
      <c r="A107" s="28"/>
      <c r="B107" s="29"/>
      <c r="C107" s="71"/>
      <c r="D107" s="64"/>
      <c r="E107" s="104"/>
      <c r="F107" s="64">
        <v>54000</v>
      </c>
    </row>
    <row r="108" spans="1:10" x14ac:dyDescent="0.2">
      <c r="A108" s="28"/>
      <c r="B108" s="29" t="s">
        <v>36</v>
      </c>
      <c r="C108" s="71" t="s">
        <v>89</v>
      </c>
      <c r="D108" s="64">
        <v>15000</v>
      </c>
      <c r="E108" s="104"/>
      <c r="F108" s="64">
        <f t="shared" ref="F108" si="1">SUM(D108)</f>
        <v>15000</v>
      </c>
    </row>
    <row r="109" spans="1:10" x14ac:dyDescent="0.2">
      <c r="A109" s="28"/>
      <c r="B109" s="32"/>
      <c r="C109" s="105" t="s">
        <v>37</v>
      </c>
      <c r="D109" s="84">
        <f>SUM(D106:D108)</f>
        <v>250000</v>
      </c>
      <c r="E109" s="106"/>
      <c r="F109" s="67"/>
    </row>
    <row r="110" spans="1:10" x14ac:dyDescent="0.2">
      <c r="A110" s="95"/>
      <c r="B110" s="107"/>
      <c r="C110" s="107"/>
      <c r="D110" s="107"/>
      <c r="E110" s="107"/>
      <c r="F110" s="108"/>
    </row>
    <row r="111" spans="1:10" x14ac:dyDescent="0.2">
      <c r="A111" s="80" t="s">
        <v>38</v>
      </c>
      <c r="B111" s="211" t="s">
        <v>90</v>
      </c>
      <c r="C111" s="211"/>
      <c r="D111" s="81"/>
      <c r="E111" s="81"/>
      <c r="F111" s="82"/>
    </row>
    <row r="112" spans="1:10" x14ac:dyDescent="0.2">
      <c r="A112" s="28"/>
      <c r="B112" s="29" t="s">
        <v>67</v>
      </c>
      <c r="C112" s="71" t="s">
        <v>91</v>
      </c>
      <c r="D112" s="64">
        <v>10000</v>
      </c>
      <c r="E112" s="109"/>
      <c r="F112" s="110">
        <f>SUM(D112)</f>
        <v>10000</v>
      </c>
    </row>
    <row r="113" spans="1:6" x14ac:dyDescent="0.2">
      <c r="A113" s="28"/>
      <c r="B113" s="34" t="s">
        <v>34</v>
      </c>
      <c r="C113" s="91" t="s">
        <v>92</v>
      </c>
      <c r="D113" s="110">
        <v>25000</v>
      </c>
      <c r="E113" s="111"/>
      <c r="F113" s="110">
        <f>SUM(D113)</f>
        <v>25000</v>
      </c>
    </row>
    <row r="114" spans="1:6" x14ac:dyDescent="0.2">
      <c r="A114" s="28"/>
      <c r="B114" s="49"/>
      <c r="C114" s="73" t="s">
        <v>37</v>
      </c>
      <c r="D114" s="51">
        <f>SUM(D112:D113)</f>
        <v>35000</v>
      </c>
      <c r="E114" s="37"/>
      <c r="F114" s="38"/>
    </row>
    <row r="115" spans="1:6" x14ac:dyDescent="0.2">
      <c r="A115" s="28"/>
      <c r="B115" s="49"/>
      <c r="C115" s="73"/>
      <c r="D115" s="51"/>
      <c r="E115" s="37"/>
      <c r="F115" s="38"/>
    </row>
    <row r="116" spans="1:6" x14ac:dyDescent="0.2">
      <c r="A116" s="52" t="s">
        <v>93</v>
      </c>
      <c r="B116" s="44" t="s">
        <v>94</v>
      </c>
      <c r="C116" s="45"/>
      <c r="D116" s="45"/>
      <c r="E116" s="45"/>
      <c r="F116" s="46">
        <v>0</v>
      </c>
    </row>
    <row r="117" spans="1:6" x14ac:dyDescent="0.2">
      <c r="A117" s="28"/>
      <c r="B117" s="47"/>
      <c r="C117" s="47"/>
      <c r="D117" s="47"/>
      <c r="E117" s="47"/>
      <c r="F117" s="48"/>
    </row>
    <row r="118" spans="1:6" x14ac:dyDescent="0.2">
      <c r="A118" s="52" t="s">
        <v>95</v>
      </c>
      <c r="B118" s="44" t="s">
        <v>50</v>
      </c>
      <c r="C118" s="45"/>
      <c r="D118" s="45"/>
      <c r="E118" s="45"/>
      <c r="F118" s="46">
        <v>0</v>
      </c>
    </row>
    <row r="119" spans="1:6" x14ac:dyDescent="0.2">
      <c r="A119" s="37"/>
      <c r="B119" s="37"/>
      <c r="C119" s="47"/>
      <c r="D119" s="47"/>
      <c r="E119" s="47"/>
      <c r="F119" s="38"/>
    </row>
    <row r="120" spans="1:6" ht="12.75" customHeight="1" x14ac:dyDescent="0.2">
      <c r="A120" s="44" t="s">
        <v>96</v>
      </c>
      <c r="B120" s="44" t="s">
        <v>97</v>
      </c>
      <c r="C120" s="102"/>
      <c r="D120" s="102"/>
      <c r="E120" s="102"/>
      <c r="F120" s="46">
        <f>SUM(D122)</f>
        <v>170000</v>
      </c>
    </row>
    <row r="121" spans="1:6" ht="21.75" customHeight="1" x14ac:dyDescent="0.2">
      <c r="A121" s="25" t="s">
        <v>32</v>
      </c>
      <c r="B121" s="210" t="s">
        <v>98</v>
      </c>
      <c r="C121" s="210"/>
      <c r="D121" s="210"/>
      <c r="E121" s="62"/>
      <c r="F121" s="63"/>
    </row>
    <row r="122" spans="1:6" x14ac:dyDescent="0.2">
      <c r="A122" s="28"/>
      <c r="B122" s="29" t="s">
        <v>99</v>
      </c>
      <c r="C122" s="71" t="s">
        <v>100</v>
      </c>
      <c r="D122" s="64">
        <v>170000</v>
      </c>
      <c r="E122" s="71"/>
      <c r="F122" s="72">
        <v>34000</v>
      </c>
    </row>
    <row r="123" spans="1:6" x14ac:dyDescent="0.2">
      <c r="A123" s="28"/>
      <c r="B123" s="49"/>
      <c r="C123" s="42"/>
      <c r="D123" s="38"/>
      <c r="E123" s="71"/>
      <c r="F123" s="72">
        <v>136000</v>
      </c>
    </row>
    <row r="124" spans="1:6" x14ac:dyDescent="0.2">
      <c r="A124" s="80"/>
      <c r="B124" s="211"/>
      <c r="C124" s="211"/>
      <c r="D124" s="38"/>
      <c r="E124" s="42"/>
      <c r="F124" s="38"/>
    </row>
    <row r="125" spans="1:6" x14ac:dyDescent="0.2">
      <c r="A125" s="28"/>
      <c r="B125" s="49"/>
      <c r="C125" s="42"/>
      <c r="D125" s="38"/>
      <c r="E125" s="37"/>
      <c r="F125" s="38"/>
    </row>
    <row r="126" spans="1:6" ht="18" x14ac:dyDescent="0.2">
      <c r="A126" s="101" t="s">
        <v>101</v>
      </c>
      <c r="B126" s="101" t="s">
        <v>102</v>
      </c>
      <c r="C126" s="102"/>
      <c r="D126" s="102"/>
      <c r="E126" s="102"/>
      <c r="F126" s="103">
        <f>SUM(D129,D132,D135)</f>
        <v>168172.75</v>
      </c>
    </row>
    <row r="127" spans="1:6" ht="12.75" customHeight="1" x14ac:dyDescent="0.2">
      <c r="A127" s="28"/>
      <c r="B127" s="47"/>
      <c r="C127" s="47"/>
      <c r="D127" s="47"/>
      <c r="E127" s="47"/>
      <c r="F127" s="48"/>
    </row>
    <row r="128" spans="1:6" x14ac:dyDescent="0.2">
      <c r="A128" s="25" t="s">
        <v>32</v>
      </c>
      <c r="B128" s="210" t="s">
        <v>103</v>
      </c>
      <c r="C128" s="210"/>
      <c r="D128" s="210"/>
      <c r="E128" s="62"/>
      <c r="F128" s="63"/>
    </row>
    <row r="129" spans="1:6" x14ac:dyDescent="0.2">
      <c r="A129" s="28"/>
      <c r="B129" s="29" t="s">
        <v>99</v>
      </c>
      <c r="C129" s="71" t="s">
        <v>104</v>
      </c>
      <c r="D129" s="64">
        <v>20000</v>
      </c>
      <c r="E129" s="71"/>
      <c r="F129" s="72">
        <f>SUM(D129)</f>
        <v>20000</v>
      </c>
    </row>
    <row r="130" spans="1:6" x14ac:dyDescent="0.2">
      <c r="A130" s="28"/>
      <c r="B130" s="49"/>
      <c r="C130" s="42"/>
      <c r="D130" s="38"/>
      <c r="E130" s="37"/>
      <c r="F130" s="38"/>
    </row>
    <row r="131" spans="1:6" x14ac:dyDescent="0.2">
      <c r="A131" s="25" t="s">
        <v>38</v>
      </c>
      <c r="B131" s="210" t="s">
        <v>105</v>
      </c>
      <c r="C131" s="210"/>
      <c r="D131" s="210"/>
      <c r="E131" s="62"/>
      <c r="F131" s="63"/>
    </row>
    <row r="132" spans="1:6" x14ac:dyDescent="0.2">
      <c r="A132" s="28"/>
      <c r="B132" s="29" t="s">
        <v>99</v>
      </c>
      <c r="C132" s="71" t="s">
        <v>106</v>
      </c>
      <c r="D132" s="64">
        <v>135000</v>
      </c>
      <c r="E132" s="109"/>
      <c r="F132" s="64">
        <f>SUM(D132)</f>
        <v>135000</v>
      </c>
    </row>
    <row r="133" spans="1:6" ht="12.75" customHeight="1" x14ac:dyDescent="0.2">
      <c r="A133" s="28"/>
      <c r="B133" s="49"/>
      <c r="C133" s="42"/>
      <c r="D133" s="38"/>
      <c r="E133" s="37"/>
      <c r="F133" s="38"/>
    </row>
    <row r="134" spans="1:6" x14ac:dyDescent="0.2">
      <c r="A134" s="25" t="s">
        <v>42</v>
      </c>
      <c r="B134" s="210" t="s">
        <v>107</v>
      </c>
      <c r="C134" s="210"/>
      <c r="D134" s="210"/>
      <c r="E134" s="62"/>
      <c r="F134" s="63"/>
    </row>
    <row r="135" spans="1:6" x14ac:dyDescent="0.2">
      <c r="A135" s="28"/>
      <c r="B135" s="29" t="s">
        <v>99</v>
      </c>
      <c r="C135" s="71" t="s">
        <v>108</v>
      </c>
      <c r="D135" s="64">
        <v>13172.75</v>
      </c>
      <c r="E135" s="109"/>
      <c r="F135" s="64">
        <f>SUM(D135)</f>
        <v>13172.75</v>
      </c>
    </row>
    <row r="136" spans="1:6" x14ac:dyDescent="0.2">
      <c r="A136" s="95"/>
      <c r="B136" s="96"/>
      <c r="C136" s="57"/>
      <c r="D136" s="33"/>
      <c r="E136" s="112"/>
      <c r="F136" s="33"/>
    </row>
    <row r="137" spans="1:6" x14ac:dyDescent="0.2">
      <c r="A137" s="28"/>
      <c r="B137" s="49"/>
      <c r="C137" s="42"/>
      <c r="D137" s="38"/>
      <c r="E137" s="37"/>
      <c r="F137" s="38"/>
    </row>
    <row r="138" spans="1:6" x14ac:dyDescent="0.2">
      <c r="A138" s="101" t="s">
        <v>109</v>
      </c>
      <c r="B138" s="101" t="s">
        <v>110</v>
      </c>
      <c r="C138" s="102"/>
      <c r="D138" s="102"/>
      <c r="E138" s="102"/>
      <c r="F138" s="103">
        <f>SUM(D143,D148,D153,D156,D161,D164,)</f>
        <v>558348.65</v>
      </c>
    </row>
    <row r="139" spans="1:6" x14ac:dyDescent="0.2">
      <c r="A139" s="101"/>
      <c r="B139" s="101"/>
      <c r="C139" s="102"/>
      <c r="D139" s="102"/>
      <c r="E139" s="102"/>
      <c r="F139" s="103"/>
    </row>
    <row r="140" spans="1:6" x14ac:dyDescent="0.2">
      <c r="A140" s="25" t="s">
        <v>32</v>
      </c>
      <c r="B140" s="210" t="s">
        <v>111</v>
      </c>
      <c r="C140" s="210"/>
      <c r="D140" s="210"/>
      <c r="E140" s="62"/>
      <c r="F140" s="63"/>
    </row>
    <row r="141" spans="1:6" x14ac:dyDescent="0.2">
      <c r="A141" s="28"/>
      <c r="B141" s="29" t="s">
        <v>99</v>
      </c>
      <c r="C141" s="104" t="s">
        <v>112</v>
      </c>
      <c r="D141" s="64">
        <v>213231.53</v>
      </c>
      <c r="E141" s="104"/>
      <c r="F141" s="64">
        <f>D141</f>
        <v>213231.53</v>
      </c>
    </row>
    <row r="142" spans="1:6" x14ac:dyDescent="0.2">
      <c r="A142" s="28"/>
      <c r="B142" s="29" t="s">
        <v>36</v>
      </c>
      <c r="C142" s="104" t="s">
        <v>112</v>
      </c>
      <c r="D142" s="64">
        <v>8000</v>
      </c>
      <c r="E142" s="65"/>
      <c r="F142" s="64">
        <f>D142</f>
        <v>8000</v>
      </c>
    </row>
    <row r="143" spans="1:6" x14ac:dyDescent="0.2">
      <c r="A143" s="28"/>
      <c r="B143" s="34"/>
      <c r="C143" s="97" t="s">
        <v>37</v>
      </c>
      <c r="D143" s="79">
        <f>SUM(D140:D142)</f>
        <v>221231.53</v>
      </c>
      <c r="E143" s="37"/>
      <c r="F143" s="38"/>
    </row>
    <row r="144" spans="1:6" x14ac:dyDescent="0.2">
      <c r="A144" s="28"/>
      <c r="B144" s="49"/>
      <c r="C144" s="42"/>
      <c r="D144" s="38"/>
      <c r="E144" s="37"/>
      <c r="F144" s="38"/>
    </row>
    <row r="145" spans="1:6" ht="12.75" customHeight="1" x14ac:dyDescent="0.2">
      <c r="A145" s="25" t="s">
        <v>38</v>
      </c>
      <c r="B145" s="210" t="s">
        <v>113</v>
      </c>
      <c r="C145" s="210"/>
      <c r="D145" s="210"/>
      <c r="E145" s="62"/>
      <c r="F145" s="63"/>
    </row>
    <row r="146" spans="1:6" x14ac:dyDescent="0.2">
      <c r="A146" s="28"/>
      <c r="B146" s="29" t="s">
        <v>99</v>
      </c>
      <c r="C146" s="104" t="s">
        <v>112</v>
      </c>
      <c r="D146" s="64">
        <v>114117.12</v>
      </c>
      <c r="E146" s="104"/>
      <c r="F146" s="64">
        <f>SUM(D146)</f>
        <v>114117.12</v>
      </c>
    </row>
    <row r="147" spans="1:6" x14ac:dyDescent="0.2">
      <c r="A147" s="28"/>
      <c r="B147" s="29" t="s">
        <v>36</v>
      </c>
      <c r="C147" s="104" t="s">
        <v>112</v>
      </c>
      <c r="D147" s="64">
        <v>4000</v>
      </c>
      <c r="E147" s="65"/>
      <c r="F147" s="64">
        <f>SUM(D147)</f>
        <v>4000</v>
      </c>
    </row>
    <row r="148" spans="1:6" x14ac:dyDescent="0.2">
      <c r="A148" s="28"/>
      <c r="B148" s="34"/>
      <c r="C148" s="97" t="s">
        <v>37</v>
      </c>
      <c r="D148" s="79">
        <f>SUM(D145:D147)</f>
        <v>118117.12</v>
      </c>
      <c r="E148" s="37"/>
      <c r="F148" s="38"/>
    </row>
    <row r="149" spans="1:6" x14ac:dyDescent="0.2">
      <c r="A149" s="28"/>
      <c r="B149" s="32"/>
      <c r="C149" s="105"/>
      <c r="D149" s="84"/>
      <c r="E149" s="37"/>
      <c r="F149" s="38"/>
    </row>
    <row r="150" spans="1:6" ht="15" customHeight="1" x14ac:dyDescent="0.2">
      <c r="A150" s="25" t="s">
        <v>42</v>
      </c>
      <c r="B150" s="206" t="s">
        <v>114</v>
      </c>
      <c r="C150" s="206"/>
      <c r="D150" s="206"/>
      <c r="E150" s="62"/>
      <c r="F150" s="63"/>
    </row>
    <row r="151" spans="1:6" x14ac:dyDescent="0.2">
      <c r="A151" s="28"/>
      <c r="B151" s="29" t="s">
        <v>99</v>
      </c>
      <c r="C151" s="104" t="s">
        <v>115</v>
      </c>
      <c r="D151" s="64">
        <v>30000</v>
      </c>
      <c r="E151" s="104"/>
      <c r="F151" s="64">
        <f>SUM(D151)</f>
        <v>30000</v>
      </c>
    </row>
    <row r="152" spans="1:6" x14ac:dyDescent="0.2">
      <c r="A152" s="28"/>
      <c r="B152" s="29" t="s">
        <v>36</v>
      </c>
      <c r="C152" s="104" t="s">
        <v>115</v>
      </c>
      <c r="D152" s="64">
        <v>4000</v>
      </c>
      <c r="E152" s="65"/>
      <c r="F152" s="64">
        <f>SUM(D152)</f>
        <v>4000</v>
      </c>
    </row>
    <row r="153" spans="1:6" ht="12.75" customHeight="1" x14ac:dyDescent="0.2">
      <c r="A153" s="28"/>
      <c r="B153" s="34"/>
      <c r="C153" s="97" t="s">
        <v>37</v>
      </c>
      <c r="D153" s="79">
        <f>SUM(D150:D152)</f>
        <v>34000</v>
      </c>
      <c r="E153" s="37"/>
      <c r="F153" s="38"/>
    </row>
    <row r="154" spans="1:6" x14ac:dyDescent="0.2">
      <c r="A154" s="28"/>
      <c r="B154" s="49"/>
      <c r="C154" s="42"/>
      <c r="D154" s="38"/>
      <c r="E154" s="112"/>
      <c r="F154" s="33"/>
    </row>
    <row r="155" spans="1:6" s="113" customFormat="1" x14ac:dyDescent="0.2">
      <c r="A155" s="25" t="s">
        <v>71</v>
      </c>
      <c r="B155" s="206" t="s">
        <v>116</v>
      </c>
      <c r="C155" s="206"/>
      <c r="D155" s="206"/>
      <c r="E155" s="62"/>
      <c r="F155" s="63"/>
    </row>
    <row r="156" spans="1:6" s="113" customFormat="1" x14ac:dyDescent="0.2">
      <c r="A156" s="28"/>
      <c r="B156" s="29" t="s">
        <v>99</v>
      </c>
      <c r="C156" s="104">
        <v>215</v>
      </c>
      <c r="D156" s="64">
        <v>40000</v>
      </c>
      <c r="E156" s="104"/>
      <c r="F156" s="64">
        <f>SUM(D156)</f>
        <v>40000</v>
      </c>
    </row>
    <row r="157" spans="1:6" s="113" customFormat="1" x14ac:dyDescent="0.2">
      <c r="A157" s="28"/>
      <c r="B157" s="32"/>
      <c r="C157" s="114"/>
      <c r="D157" s="67"/>
      <c r="E157" s="104"/>
      <c r="F157" s="115"/>
    </row>
    <row r="158" spans="1:6" x14ac:dyDescent="0.2">
      <c r="A158" s="25" t="s">
        <v>73</v>
      </c>
      <c r="B158" s="210" t="s">
        <v>117</v>
      </c>
      <c r="C158" s="210"/>
      <c r="D158" s="210"/>
      <c r="E158" s="62"/>
      <c r="F158" s="63"/>
    </row>
    <row r="159" spans="1:6" x14ac:dyDescent="0.2">
      <c r="A159" s="28"/>
      <c r="B159" s="29" t="s">
        <v>99</v>
      </c>
      <c r="C159" s="104" t="s">
        <v>115</v>
      </c>
      <c r="D159" s="64">
        <v>110000</v>
      </c>
      <c r="E159" s="65"/>
      <c r="F159" s="64">
        <f>SUM(D159)</f>
        <v>110000</v>
      </c>
    </row>
    <row r="160" spans="1:6" x14ac:dyDescent="0.2">
      <c r="A160" s="28"/>
      <c r="B160" s="29" t="s">
        <v>36</v>
      </c>
      <c r="C160" s="104" t="s">
        <v>115</v>
      </c>
      <c r="D160" s="64">
        <v>5000</v>
      </c>
      <c r="E160" s="65"/>
      <c r="F160" s="64">
        <f>SUM(D160)</f>
        <v>5000</v>
      </c>
    </row>
    <row r="161" spans="1:10" x14ac:dyDescent="0.2">
      <c r="A161" s="28"/>
      <c r="B161" s="34"/>
      <c r="C161" s="97" t="s">
        <v>37</v>
      </c>
      <c r="D161" s="79">
        <f>SUM(D158:D160)</f>
        <v>115000</v>
      </c>
      <c r="E161" s="37"/>
      <c r="F161" s="77"/>
    </row>
    <row r="162" spans="1:10" ht="12" customHeight="1" x14ac:dyDescent="0.2">
      <c r="A162" s="28"/>
      <c r="B162" s="32"/>
      <c r="C162" s="114"/>
      <c r="D162" s="67"/>
      <c r="E162" s="116"/>
      <c r="F162" s="117"/>
    </row>
    <row r="163" spans="1:10" x14ac:dyDescent="0.2">
      <c r="A163" s="25" t="s">
        <v>76</v>
      </c>
      <c r="B163" s="210" t="s">
        <v>118</v>
      </c>
      <c r="C163" s="210"/>
      <c r="D163" s="210"/>
      <c r="E163" s="62"/>
      <c r="F163" s="38"/>
    </row>
    <row r="164" spans="1:10" x14ac:dyDescent="0.2">
      <c r="A164" s="28"/>
      <c r="B164" s="29" t="s">
        <v>99</v>
      </c>
      <c r="C164" s="104" t="s">
        <v>115</v>
      </c>
      <c r="D164" s="64">
        <v>30000</v>
      </c>
      <c r="E164" s="118"/>
      <c r="F164" s="110">
        <f>SUM(D164)</f>
        <v>30000</v>
      </c>
    </row>
    <row r="165" spans="1:10" x14ac:dyDescent="0.2">
      <c r="A165" s="28"/>
      <c r="B165" s="49"/>
      <c r="C165" s="42"/>
      <c r="D165" s="38"/>
      <c r="E165" s="43"/>
      <c r="F165" s="38"/>
      <c r="H165" s="8"/>
    </row>
    <row r="166" spans="1:10" ht="19.5" x14ac:dyDescent="0.2">
      <c r="A166" s="44" t="s">
        <v>119</v>
      </c>
      <c r="B166" s="44" t="s">
        <v>58</v>
      </c>
      <c r="C166" s="45"/>
      <c r="D166" s="45"/>
      <c r="E166" s="45"/>
      <c r="F166" s="46">
        <v>0</v>
      </c>
      <c r="H166" s="8"/>
    </row>
    <row r="167" spans="1:10" ht="12.75" customHeight="1" x14ac:dyDescent="0.2">
      <c r="A167" s="28"/>
      <c r="B167" s="47"/>
      <c r="C167" s="47"/>
      <c r="D167" s="47"/>
      <c r="E167" s="47"/>
      <c r="F167" s="48"/>
    </row>
    <row r="168" spans="1:10" x14ac:dyDescent="0.2">
      <c r="A168" s="44" t="s">
        <v>120</v>
      </c>
      <c r="B168" s="201" t="s">
        <v>121</v>
      </c>
      <c r="C168" s="201"/>
      <c r="D168" s="201"/>
      <c r="E168" s="45"/>
      <c r="F168" s="46">
        <v>0</v>
      </c>
    </row>
    <row r="169" spans="1:10" x14ac:dyDescent="0.2">
      <c r="A169" s="1"/>
      <c r="B169" s="208"/>
      <c r="C169" s="208"/>
      <c r="D169" s="50"/>
      <c r="E169" s="50"/>
      <c r="F169" s="119"/>
      <c r="H169" s="13"/>
    </row>
    <row r="170" spans="1:10" ht="18" customHeight="1" x14ac:dyDescent="0.2">
      <c r="A170" s="52" t="s">
        <v>122</v>
      </c>
      <c r="B170" s="201" t="s">
        <v>62</v>
      </c>
      <c r="C170" s="209"/>
      <c r="D170" s="209"/>
      <c r="E170" s="45"/>
      <c r="F170" s="46">
        <f>SUM(D173,D177,D180,D183)</f>
        <v>390078.73</v>
      </c>
      <c r="H170" s="13"/>
    </row>
    <row r="171" spans="1:10" x14ac:dyDescent="0.2">
      <c r="A171" s="25" t="s">
        <v>32</v>
      </c>
      <c r="B171" s="206" t="s">
        <v>123</v>
      </c>
      <c r="C171" s="206"/>
      <c r="D171" s="206"/>
      <c r="E171" s="62"/>
      <c r="F171" s="63"/>
    </row>
    <row r="172" spans="1:10" ht="12.75" customHeight="1" x14ac:dyDescent="0.2">
      <c r="A172" s="28"/>
      <c r="B172" s="29" t="s">
        <v>124</v>
      </c>
      <c r="C172" s="104" t="s">
        <v>125</v>
      </c>
      <c r="D172" s="64">
        <v>148019.38</v>
      </c>
      <c r="E172" s="104"/>
      <c r="F172" s="64">
        <f>SUM(D172)</f>
        <v>148019.38</v>
      </c>
    </row>
    <row r="173" spans="1:10" x14ac:dyDescent="0.2">
      <c r="A173" s="28"/>
      <c r="B173" s="34"/>
      <c r="C173" s="97" t="s">
        <v>37</v>
      </c>
      <c r="D173" s="79">
        <f>SUM(D172:D172)</f>
        <v>148019.38</v>
      </c>
      <c r="E173" s="37"/>
      <c r="F173" s="38"/>
    </row>
    <row r="174" spans="1:10" x14ac:dyDescent="0.2">
      <c r="A174" s="28"/>
      <c r="B174" s="49"/>
      <c r="C174" s="73"/>
      <c r="D174" s="51"/>
      <c r="E174" s="37"/>
      <c r="F174" s="38"/>
    </row>
    <row r="175" spans="1:10" ht="12.75" customHeight="1" x14ac:dyDescent="0.2">
      <c r="A175" s="25" t="s">
        <v>38</v>
      </c>
      <c r="B175" s="206" t="s">
        <v>126</v>
      </c>
      <c r="C175" s="206"/>
      <c r="D175" s="206"/>
      <c r="E175" s="62"/>
      <c r="F175" s="63"/>
      <c r="J175" s="120"/>
    </row>
    <row r="176" spans="1:10" s="113" customFormat="1" x14ac:dyDescent="0.2">
      <c r="A176" s="28"/>
      <c r="B176" s="29" t="s">
        <v>124</v>
      </c>
      <c r="C176" s="104" t="s">
        <v>125</v>
      </c>
      <c r="D176" s="64">
        <v>167059.35</v>
      </c>
      <c r="E176" s="104"/>
      <c r="F176" s="64">
        <f>SUM(D176)</f>
        <v>167059.35</v>
      </c>
    </row>
    <row r="177" spans="1:6" x14ac:dyDescent="0.2">
      <c r="A177" s="28"/>
      <c r="B177" s="34"/>
      <c r="C177" s="97" t="s">
        <v>37</v>
      </c>
      <c r="D177" s="79">
        <f>SUM(D176:D176)</f>
        <v>167059.35</v>
      </c>
      <c r="E177" s="37"/>
      <c r="F177" s="38"/>
    </row>
    <row r="178" spans="1:6" ht="12" customHeight="1" x14ac:dyDescent="0.2">
      <c r="A178" s="25" t="s">
        <v>42</v>
      </c>
      <c r="B178" s="206" t="s">
        <v>127</v>
      </c>
      <c r="C178" s="206"/>
      <c r="D178" s="206"/>
      <c r="E178" s="206"/>
      <c r="F178" s="63"/>
    </row>
    <row r="179" spans="1:6" ht="12.75" customHeight="1" x14ac:dyDescent="0.2">
      <c r="A179" s="28"/>
      <c r="B179" s="29" t="s">
        <v>124</v>
      </c>
      <c r="C179" s="104" t="s">
        <v>128</v>
      </c>
      <c r="D179" s="64">
        <v>25000</v>
      </c>
      <c r="E179" s="104"/>
      <c r="F179" s="64">
        <f>SUM(D179)</f>
        <v>25000</v>
      </c>
    </row>
    <row r="180" spans="1:6" ht="12.75" customHeight="1" x14ac:dyDescent="0.2">
      <c r="A180" s="28"/>
      <c r="B180" s="34"/>
      <c r="C180" s="97" t="s">
        <v>37</v>
      </c>
      <c r="D180" s="79">
        <f>SUM(D179:D179)</f>
        <v>25000</v>
      </c>
      <c r="E180" s="37"/>
      <c r="F180" s="38"/>
    </row>
    <row r="181" spans="1:6" x14ac:dyDescent="0.2">
      <c r="A181" s="28"/>
      <c r="B181" s="49"/>
      <c r="C181" s="42"/>
      <c r="D181" s="38"/>
      <c r="E181" s="37"/>
      <c r="F181" s="38"/>
    </row>
    <row r="182" spans="1:6" x14ac:dyDescent="0.2">
      <c r="A182" s="121" t="s">
        <v>71</v>
      </c>
      <c r="B182" s="206" t="s">
        <v>129</v>
      </c>
      <c r="C182" s="206"/>
      <c r="D182" s="206"/>
      <c r="E182" s="62"/>
      <c r="F182" s="122"/>
    </row>
    <row r="183" spans="1:6" x14ac:dyDescent="0.2">
      <c r="A183" s="123"/>
      <c r="B183" s="29" t="s">
        <v>124</v>
      </c>
      <c r="C183" s="104" t="s">
        <v>128</v>
      </c>
      <c r="D183" s="64">
        <v>50000</v>
      </c>
      <c r="E183" s="104"/>
      <c r="F183" s="124">
        <f>SUM(D183)</f>
        <v>50000</v>
      </c>
    </row>
    <row r="184" spans="1:6" ht="12.75" customHeight="1" x14ac:dyDescent="0.2">
      <c r="A184" s="28"/>
      <c r="B184" s="49"/>
      <c r="C184" s="73"/>
      <c r="D184" s="51"/>
      <c r="E184" s="37"/>
      <c r="F184" s="38"/>
    </row>
    <row r="185" spans="1:6" ht="15.75" customHeight="1" x14ac:dyDescent="0.2">
      <c r="A185" s="125"/>
      <c r="B185" s="37"/>
      <c r="C185" s="54"/>
      <c r="D185" s="54"/>
      <c r="E185" s="47"/>
      <c r="F185" s="38"/>
    </row>
    <row r="186" spans="1:6" ht="11.25" customHeight="1" x14ac:dyDescent="0.2">
      <c r="A186" s="15" t="s">
        <v>130</v>
      </c>
      <c r="B186" s="204" t="s">
        <v>131</v>
      </c>
      <c r="C186" s="204"/>
      <c r="D186" s="204"/>
      <c r="E186" s="204"/>
      <c r="F186" s="126"/>
    </row>
    <row r="187" spans="1:6" x14ac:dyDescent="0.2">
      <c r="A187" s="16"/>
      <c r="B187" s="55"/>
      <c r="C187" s="55"/>
      <c r="D187" s="55"/>
      <c r="E187" s="17" t="s">
        <v>24</v>
      </c>
      <c r="F187" s="56">
        <f>SUM(F189,F195,F197,F199,F201,F203,F205,F207,F209,F211)</f>
        <v>20000</v>
      </c>
    </row>
    <row r="188" spans="1:6" ht="12.75" customHeight="1" x14ac:dyDescent="0.2">
      <c r="A188" s="1"/>
      <c r="B188" s="50"/>
      <c r="C188" s="127" t="s">
        <v>27</v>
      </c>
      <c r="D188" s="127" t="s">
        <v>28</v>
      </c>
      <c r="E188" s="128" t="s">
        <v>29</v>
      </c>
      <c r="F188" s="129"/>
    </row>
    <row r="189" spans="1:6" x14ac:dyDescent="0.2">
      <c r="A189" s="101" t="s">
        <v>132</v>
      </c>
      <c r="B189" s="101" t="s">
        <v>31</v>
      </c>
      <c r="C189" s="102"/>
      <c r="D189" s="102"/>
      <c r="E189" s="102"/>
      <c r="F189" s="103">
        <f>D192</f>
        <v>20000</v>
      </c>
    </row>
    <row r="190" spans="1:6" x14ac:dyDescent="0.2">
      <c r="A190" s="28"/>
      <c r="B190" s="47"/>
      <c r="C190" s="47"/>
      <c r="D190" s="47"/>
      <c r="E190" s="47"/>
      <c r="F190" s="48"/>
    </row>
    <row r="191" spans="1:6" x14ac:dyDescent="0.2">
      <c r="A191" s="25" t="s">
        <v>32</v>
      </c>
      <c r="B191" s="207" t="s">
        <v>133</v>
      </c>
      <c r="C191" s="207"/>
      <c r="D191" s="207"/>
      <c r="E191" s="207"/>
      <c r="F191" s="63"/>
    </row>
    <row r="192" spans="1:6" x14ac:dyDescent="0.2">
      <c r="A192" s="28"/>
      <c r="B192" s="29" t="s">
        <v>134</v>
      </c>
      <c r="C192" s="104" t="s">
        <v>75</v>
      </c>
      <c r="D192" s="64">
        <v>20000</v>
      </c>
      <c r="E192" s="65"/>
      <c r="F192" s="64">
        <v>20000</v>
      </c>
    </row>
    <row r="193" spans="1:6" x14ac:dyDescent="0.2">
      <c r="A193" s="28"/>
      <c r="B193" s="49"/>
      <c r="C193" s="42"/>
      <c r="D193" s="38"/>
      <c r="E193" s="65"/>
      <c r="F193" s="64"/>
    </row>
    <row r="194" spans="1:6" x14ac:dyDescent="0.2">
      <c r="A194" s="28"/>
      <c r="B194" s="28"/>
      <c r="C194" s="28"/>
      <c r="D194" s="28"/>
      <c r="E194" s="28"/>
      <c r="F194" s="130"/>
    </row>
    <row r="195" spans="1:6" ht="12.75" customHeight="1" x14ac:dyDescent="0.2">
      <c r="A195" s="44" t="s">
        <v>135</v>
      </c>
      <c r="B195" s="201" t="s">
        <v>46</v>
      </c>
      <c r="C195" s="201"/>
      <c r="D195" s="201"/>
      <c r="E195" s="131"/>
      <c r="F195" s="132">
        <v>0</v>
      </c>
    </row>
    <row r="196" spans="1:6" ht="12" customHeight="1" x14ac:dyDescent="0.2">
      <c r="A196" s="28"/>
      <c r="B196" s="202"/>
      <c r="C196" s="202"/>
      <c r="D196" s="202"/>
      <c r="E196" s="28"/>
      <c r="F196" s="130"/>
    </row>
    <row r="197" spans="1:6" x14ac:dyDescent="0.2">
      <c r="A197" s="44" t="s">
        <v>136</v>
      </c>
      <c r="B197" s="44" t="s">
        <v>48</v>
      </c>
      <c r="C197" s="131"/>
      <c r="D197" s="131"/>
      <c r="E197" s="131"/>
      <c r="F197" s="132">
        <v>0</v>
      </c>
    </row>
    <row r="198" spans="1:6" x14ac:dyDescent="0.2">
      <c r="A198" s="28"/>
      <c r="B198" s="28"/>
      <c r="C198" s="28"/>
      <c r="D198" s="28"/>
      <c r="E198" s="28"/>
      <c r="F198" s="130"/>
    </row>
    <row r="199" spans="1:6" x14ac:dyDescent="0.2">
      <c r="A199" s="44" t="s">
        <v>137</v>
      </c>
      <c r="B199" s="44" t="s">
        <v>50</v>
      </c>
      <c r="C199" s="131"/>
      <c r="D199" s="131"/>
      <c r="E199" s="131"/>
      <c r="F199" s="132">
        <v>0</v>
      </c>
    </row>
    <row r="200" spans="1:6" x14ac:dyDescent="0.2">
      <c r="A200" s="28"/>
      <c r="B200" s="28"/>
      <c r="C200" s="28"/>
      <c r="D200" s="28"/>
      <c r="E200" s="28"/>
      <c r="F200" s="130"/>
    </row>
    <row r="201" spans="1:6" x14ac:dyDescent="0.2">
      <c r="A201" s="44" t="s">
        <v>138</v>
      </c>
      <c r="B201" s="44" t="s">
        <v>52</v>
      </c>
      <c r="C201" s="131"/>
      <c r="D201" s="131"/>
      <c r="E201" s="131"/>
      <c r="F201" s="132">
        <v>0</v>
      </c>
    </row>
    <row r="202" spans="1:6" ht="12" customHeight="1" x14ac:dyDescent="0.2">
      <c r="A202" s="28"/>
      <c r="B202" s="28"/>
      <c r="C202" s="28"/>
      <c r="D202" s="28"/>
      <c r="E202" s="28"/>
      <c r="F202" s="130"/>
    </row>
    <row r="203" spans="1:6" ht="19.5" x14ac:dyDescent="0.2">
      <c r="A203" s="44" t="s">
        <v>139</v>
      </c>
      <c r="B203" s="44" t="s">
        <v>54</v>
      </c>
      <c r="C203" s="131"/>
      <c r="D203" s="131"/>
      <c r="E203" s="131"/>
      <c r="F203" s="133">
        <v>0</v>
      </c>
    </row>
    <row r="204" spans="1:6" ht="12" customHeight="1" x14ac:dyDescent="0.2">
      <c r="A204" s="28"/>
      <c r="B204" s="28"/>
      <c r="C204" s="28"/>
      <c r="D204" s="28"/>
      <c r="E204" s="28"/>
      <c r="F204" s="130"/>
    </row>
    <row r="205" spans="1:6" ht="18" customHeight="1" x14ac:dyDescent="0.2">
      <c r="A205" s="44" t="s">
        <v>140</v>
      </c>
      <c r="B205" s="44" t="s">
        <v>56</v>
      </c>
      <c r="C205" s="131"/>
      <c r="D205" s="131"/>
      <c r="E205" s="131"/>
      <c r="F205" s="133">
        <v>0</v>
      </c>
    </row>
    <row r="206" spans="1:6" x14ac:dyDescent="0.2">
      <c r="A206" s="1"/>
      <c r="B206" s="49"/>
      <c r="C206" s="1"/>
      <c r="D206" s="134"/>
      <c r="E206" s="1"/>
      <c r="F206" s="135"/>
    </row>
    <row r="207" spans="1:6" ht="12.75" customHeight="1" x14ac:dyDescent="0.2">
      <c r="A207" s="44" t="s">
        <v>141</v>
      </c>
      <c r="B207" s="44" t="s">
        <v>58</v>
      </c>
      <c r="C207" s="131"/>
      <c r="D207" s="131"/>
      <c r="E207" s="131"/>
      <c r="F207" s="132">
        <v>0</v>
      </c>
    </row>
    <row r="208" spans="1:6" x14ac:dyDescent="0.2">
      <c r="A208" s="28"/>
      <c r="B208" s="28"/>
      <c r="C208" s="28"/>
      <c r="D208" s="28"/>
      <c r="E208" s="28"/>
      <c r="F208" s="130"/>
    </row>
    <row r="209" spans="1:8" ht="19.5" customHeight="1" x14ac:dyDescent="0.2">
      <c r="A209" s="44" t="s">
        <v>142</v>
      </c>
      <c r="B209" s="201" t="s">
        <v>121</v>
      </c>
      <c r="C209" s="201"/>
      <c r="D209" s="201"/>
      <c r="E209" s="131"/>
      <c r="F209" s="132">
        <v>0</v>
      </c>
    </row>
    <row r="210" spans="1:8" ht="12.75" customHeight="1" x14ac:dyDescent="0.2">
      <c r="A210" s="1"/>
      <c r="B210" s="199"/>
      <c r="C210" s="199"/>
      <c r="D210" s="1"/>
      <c r="E210" s="1"/>
      <c r="F210" s="136"/>
    </row>
    <row r="211" spans="1:8" x14ac:dyDescent="0.2">
      <c r="A211" s="52" t="s">
        <v>143</v>
      </c>
      <c r="B211" s="194" t="s">
        <v>62</v>
      </c>
      <c r="C211" s="194"/>
      <c r="D211" s="194"/>
      <c r="E211" s="137"/>
      <c r="F211" s="133">
        <v>0</v>
      </c>
    </row>
    <row r="212" spans="1:8" x14ac:dyDescent="0.2">
      <c r="A212" s="53"/>
      <c r="B212" s="53"/>
      <c r="C212" s="138"/>
      <c r="D212" s="138"/>
      <c r="E212" s="139"/>
      <c r="F212" s="140"/>
    </row>
    <row r="213" spans="1:8" x14ac:dyDescent="0.2">
      <c r="A213" s="15">
        <v>4</v>
      </c>
      <c r="B213" s="204" t="s">
        <v>144</v>
      </c>
      <c r="C213" s="204"/>
      <c r="D213" s="204"/>
      <c r="E213" s="141"/>
      <c r="F213" s="142"/>
    </row>
    <row r="214" spans="1:8" ht="12.75" customHeight="1" x14ac:dyDescent="0.2">
      <c r="A214" s="16"/>
      <c r="B214" s="16"/>
      <c r="C214" s="16"/>
      <c r="D214" s="16"/>
      <c r="E214" s="17" t="s">
        <v>24</v>
      </c>
      <c r="F214" s="18">
        <f>SUM(F216,F218,F220,F222,F224,F226,F228,F230,F239,F241)</f>
        <v>260000</v>
      </c>
    </row>
    <row r="215" spans="1:8" ht="13.5" customHeight="1" x14ac:dyDescent="0.2">
      <c r="A215" s="19" t="s">
        <v>25</v>
      </c>
      <c r="B215" s="19" t="s">
        <v>26</v>
      </c>
      <c r="C215" s="20" t="s">
        <v>27</v>
      </c>
      <c r="D215" s="21" t="s">
        <v>28</v>
      </c>
      <c r="E215" s="143" t="s">
        <v>29</v>
      </c>
      <c r="F215" s="144"/>
    </row>
    <row r="216" spans="1:8" ht="14.25" customHeight="1" x14ac:dyDescent="0.2">
      <c r="A216" s="22" t="s">
        <v>145</v>
      </c>
      <c r="B216" s="22" t="s">
        <v>31</v>
      </c>
      <c r="C216" s="23"/>
      <c r="D216" s="23"/>
      <c r="E216" s="23"/>
      <c r="F216" s="24">
        <v>0</v>
      </c>
    </row>
    <row r="217" spans="1:8" ht="13.5" customHeight="1" x14ac:dyDescent="0.2">
      <c r="A217" s="28"/>
      <c r="B217" s="145"/>
      <c r="C217" s="146"/>
      <c r="D217" s="134"/>
      <c r="E217" s="42"/>
      <c r="F217" s="134"/>
    </row>
    <row r="218" spans="1:8" ht="13.5" customHeight="1" x14ac:dyDescent="0.2">
      <c r="A218" s="44" t="s">
        <v>146</v>
      </c>
      <c r="B218" s="201" t="s">
        <v>46</v>
      </c>
      <c r="C218" s="201"/>
      <c r="D218" s="201"/>
      <c r="E218" s="137"/>
      <c r="F218" s="133">
        <v>0</v>
      </c>
    </row>
    <row r="219" spans="1:8" ht="20.25" customHeight="1" x14ac:dyDescent="0.2">
      <c r="A219" s="147"/>
      <c r="B219" s="147"/>
      <c r="C219" s="147"/>
      <c r="D219" s="28"/>
      <c r="E219" s="28"/>
      <c r="F219" s="135"/>
    </row>
    <row r="220" spans="1:8" ht="12" customHeight="1" x14ac:dyDescent="0.2">
      <c r="A220" s="52" t="s">
        <v>147</v>
      </c>
      <c r="B220" s="44" t="s">
        <v>48</v>
      </c>
      <c r="C220" s="131"/>
      <c r="D220" s="131"/>
      <c r="E220" s="131"/>
      <c r="F220" s="132">
        <v>0</v>
      </c>
    </row>
    <row r="221" spans="1:8" ht="12" customHeight="1" x14ac:dyDescent="0.2">
      <c r="A221" s="37"/>
      <c r="B221" s="37"/>
      <c r="C221" s="28"/>
      <c r="D221" s="28"/>
      <c r="E221" s="28"/>
      <c r="F221" s="134"/>
    </row>
    <row r="222" spans="1:8" ht="12" customHeight="1" x14ac:dyDescent="0.2">
      <c r="A222" s="44" t="s">
        <v>148</v>
      </c>
      <c r="B222" s="44" t="s">
        <v>50</v>
      </c>
      <c r="C222" s="131"/>
      <c r="D222" s="131"/>
      <c r="E222" s="131"/>
      <c r="F222" s="132">
        <v>0</v>
      </c>
    </row>
    <row r="223" spans="1:8" x14ac:dyDescent="0.2">
      <c r="A223" s="28"/>
      <c r="B223" s="28"/>
      <c r="C223" s="28"/>
      <c r="D223" s="28"/>
      <c r="E223" s="28"/>
      <c r="F223" s="130"/>
      <c r="H223" s="8"/>
    </row>
    <row r="224" spans="1:8" ht="23.25" customHeight="1" x14ac:dyDescent="0.2">
      <c r="A224" s="44" t="s">
        <v>149</v>
      </c>
      <c r="B224" s="44" t="s">
        <v>52</v>
      </c>
      <c r="C224" s="137"/>
      <c r="D224" s="137"/>
      <c r="E224" s="137"/>
      <c r="F224" s="133">
        <v>0</v>
      </c>
    </row>
    <row r="225" spans="1:16" x14ac:dyDescent="0.2">
      <c r="A225" s="28"/>
      <c r="B225" s="47"/>
      <c r="C225" s="47"/>
      <c r="D225" s="47"/>
      <c r="E225" s="28"/>
      <c r="F225" s="130"/>
    </row>
    <row r="226" spans="1:16" ht="15" customHeight="1" x14ac:dyDescent="0.2">
      <c r="A226" s="44" t="s">
        <v>150</v>
      </c>
      <c r="B226" s="201" t="s">
        <v>54</v>
      </c>
      <c r="C226" s="201"/>
      <c r="D226" s="45"/>
      <c r="E226" s="131"/>
      <c r="F226" s="133">
        <v>0</v>
      </c>
      <c r="I226" s="7"/>
    </row>
    <row r="227" spans="1:16" x14ac:dyDescent="0.2">
      <c r="A227" s="148"/>
      <c r="B227" s="149"/>
      <c r="C227" s="149"/>
      <c r="D227" s="149"/>
      <c r="E227" s="148"/>
      <c r="F227" s="150"/>
    </row>
    <row r="228" spans="1:16" ht="21.75" customHeight="1" x14ac:dyDescent="0.2">
      <c r="A228" s="101" t="s">
        <v>151</v>
      </c>
      <c r="B228" s="44" t="s">
        <v>152</v>
      </c>
      <c r="C228" s="102"/>
      <c r="D228" s="102"/>
      <c r="E228" s="151"/>
      <c r="F228" s="133">
        <v>0</v>
      </c>
      <c r="L228" s="42"/>
    </row>
    <row r="229" spans="1:16" x14ac:dyDescent="0.2">
      <c r="A229" s="28"/>
      <c r="B229" s="47"/>
      <c r="C229" s="47"/>
      <c r="D229" s="47"/>
      <c r="E229" s="28"/>
      <c r="F229" s="130"/>
    </row>
    <row r="230" spans="1:16" ht="19.5" customHeight="1" x14ac:dyDescent="0.2">
      <c r="A230" s="44" t="s">
        <v>153</v>
      </c>
      <c r="B230" s="44" t="s">
        <v>58</v>
      </c>
      <c r="C230" s="45"/>
      <c r="D230" s="45"/>
      <c r="E230" s="131"/>
      <c r="F230" s="132">
        <f>SUM(D237)</f>
        <v>260000</v>
      </c>
    </row>
    <row r="231" spans="1:16" s="113" customFormat="1" ht="20.25" customHeight="1" x14ac:dyDescent="0.2">
      <c r="A231" s="44"/>
      <c r="B231" s="44"/>
      <c r="C231" s="45"/>
      <c r="D231" s="45"/>
      <c r="E231" s="131"/>
      <c r="F231" s="132"/>
      <c r="H231" s="49"/>
      <c r="I231" s="42"/>
      <c r="J231" s="38"/>
      <c r="K231" s="42"/>
      <c r="L231" s="38"/>
      <c r="M231" s="3"/>
      <c r="N231" s="3"/>
      <c r="O231" s="3"/>
      <c r="P231" s="3"/>
    </row>
    <row r="232" spans="1:16" s="113" customFormat="1" ht="20.25" customHeight="1" x14ac:dyDescent="0.2">
      <c r="A232" s="37"/>
      <c r="B232" s="37"/>
      <c r="C232" s="47"/>
      <c r="D232" s="47"/>
      <c r="E232" s="28"/>
      <c r="F232" s="134"/>
      <c r="H232" s="49"/>
      <c r="I232" s="42"/>
      <c r="J232" s="38"/>
      <c r="K232" s="42"/>
      <c r="L232" s="38"/>
      <c r="M232" s="3"/>
      <c r="N232" s="3"/>
      <c r="O232" s="3"/>
      <c r="P232" s="3"/>
    </row>
    <row r="233" spans="1:16" ht="20.25" customHeight="1" x14ac:dyDescent="0.2">
      <c r="A233" s="121" t="s">
        <v>32</v>
      </c>
      <c r="B233" s="205" t="s">
        <v>154</v>
      </c>
      <c r="C233" s="205"/>
      <c r="D233" s="205"/>
      <c r="E233" s="205"/>
      <c r="F233" s="152"/>
    </row>
    <row r="234" spans="1:16" ht="12.75" customHeight="1" x14ac:dyDescent="0.2">
      <c r="A234" s="28"/>
      <c r="B234" s="153" t="s">
        <v>34</v>
      </c>
      <c r="C234" s="154" t="s">
        <v>155</v>
      </c>
      <c r="D234" s="115">
        <v>250000</v>
      </c>
      <c r="E234" s="30"/>
      <c r="F234" s="155">
        <v>26000</v>
      </c>
    </row>
    <row r="235" spans="1:16" ht="13.5" customHeight="1" x14ac:dyDescent="0.2">
      <c r="A235" s="28"/>
      <c r="B235" s="49"/>
      <c r="C235" s="42"/>
      <c r="D235" s="38"/>
      <c r="E235" s="30"/>
      <c r="F235" s="31">
        <v>224000</v>
      </c>
    </row>
    <row r="236" spans="1:16" ht="12" customHeight="1" x14ac:dyDescent="0.2">
      <c r="A236" s="28"/>
      <c r="B236" s="29" t="s">
        <v>36</v>
      </c>
      <c r="C236" s="104" t="s">
        <v>155</v>
      </c>
      <c r="D236" s="64">
        <v>10000</v>
      </c>
      <c r="E236" s="65"/>
      <c r="F236" s="64">
        <f>D236</f>
        <v>10000</v>
      </c>
    </row>
    <row r="237" spans="1:16" ht="12" customHeight="1" x14ac:dyDescent="0.2">
      <c r="A237" s="28"/>
      <c r="B237" s="34"/>
      <c r="C237" s="97" t="s">
        <v>37</v>
      </c>
      <c r="D237" s="79">
        <f>SUM(D234:D236)</f>
        <v>260000</v>
      </c>
      <c r="E237" s="37"/>
      <c r="F237" s="38"/>
    </row>
    <row r="238" spans="1:16" ht="12" customHeight="1" x14ac:dyDescent="0.2">
      <c r="A238"/>
      <c r="B238" s="28"/>
      <c r="C238" s="145"/>
      <c r="D238" s="42"/>
      <c r="E238" s="134"/>
      <c r="F238" s="42"/>
    </row>
    <row r="239" spans="1:16" ht="18" customHeight="1" x14ac:dyDescent="0.2">
      <c r="A239" s="44" t="s">
        <v>156</v>
      </c>
      <c r="B239" s="52" t="s">
        <v>60</v>
      </c>
      <c r="C239" s="52"/>
      <c r="D239" s="52"/>
      <c r="E239" s="131"/>
      <c r="F239" s="131"/>
    </row>
    <row r="240" spans="1:16" x14ac:dyDescent="0.2">
      <c r="A240" s="1"/>
      <c r="B240" s="199"/>
      <c r="C240" s="199"/>
      <c r="D240" s="1"/>
      <c r="E240" s="1"/>
      <c r="F240" s="136"/>
    </row>
    <row r="241" spans="1:6" x14ac:dyDescent="0.2">
      <c r="A241" s="52" t="s">
        <v>157</v>
      </c>
      <c r="B241" s="194" t="s">
        <v>62</v>
      </c>
      <c r="C241" s="194"/>
      <c r="D241" s="194"/>
      <c r="E241" s="137"/>
      <c r="F241" s="133">
        <v>0</v>
      </c>
    </row>
    <row r="242" spans="1:6" x14ac:dyDescent="0.2">
      <c r="A242" s="53"/>
      <c r="B242" s="53"/>
      <c r="C242" s="138"/>
      <c r="D242" s="138"/>
      <c r="E242" s="139"/>
      <c r="F242" s="140"/>
    </row>
    <row r="243" spans="1:6" x14ac:dyDescent="0.2">
      <c r="A243" s="15" t="s">
        <v>158</v>
      </c>
      <c r="B243" s="200" t="s">
        <v>159</v>
      </c>
      <c r="C243" s="200"/>
      <c r="D243" s="200"/>
      <c r="E243" s="156"/>
      <c r="F243" s="156"/>
    </row>
    <row r="244" spans="1:6" ht="20.25" customHeight="1" x14ac:dyDescent="0.2">
      <c r="A244" s="16"/>
      <c r="B244" s="16"/>
      <c r="C244" s="16"/>
      <c r="D244" s="16"/>
      <c r="E244" s="17" t="s">
        <v>24</v>
      </c>
      <c r="F244" s="18">
        <f>SUM(F246,F248,F250,F254,F252,F256,F258,F260,F262,F264)</f>
        <v>0</v>
      </c>
    </row>
    <row r="245" spans="1:6" ht="10.5" customHeight="1" x14ac:dyDescent="0.2">
      <c r="A245" s="19" t="s">
        <v>25</v>
      </c>
      <c r="B245" s="19" t="s">
        <v>26</v>
      </c>
      <c r="C245" s="20" t="s">
        <v>27</v>
      </c>
      <c r="D245" s="21" t="s">
        <v>28</v>
      </c>
      <c r="E245" s="157" t="s">
        <v>160</v>
      </c>
      <c r="F245" s="144"/>
    </row>
    <row r="246" spans="1:6" x14ac:dyDescent="0.2">
      <c r="A246" s="52" t="s">
        <v>161</v>
      </c>
      <c r="B246" s="44" t="s">
        <v>162</v>
      </c>
      <c r="C246" s="137"/>
      <c r="D246" s="137"/>
      <c r="E246" s="137"/>
      <c r="F246" s="133">
        <v>0</v>
      </c>
    </row>
    <row r="247" spans="1:6" ht="17.25" customHeight="1" x14ac:dyDescent="0.2">
      <c r="A247" s="1"/>
      <c r="B247" s="49"/>
      <c r="C247" s="1"/>
      <c r="D247" s="134"/>
      <c r="E247" s="1"/>
      <c r="F247" s="135"/>
    </row>
    <row r="248" spans="1:6" ht="12.75" customHeight="1" x14ac:dyDescent="0.2">
      <c r="A248" s="52" t="s">
        <v>163</v>
      </c>
      <c r="B248" s="201" t="s">
        <v>46</v>
      </c>
      <c r="C248" s="201"/>
      <c r="D248" s="201"/>
      <c r="E248" s="131"/>
      <c r="F248" s="132">
        <v>0</v>
      </c>
    </row>
    <row r="249" spans="1:6" ht="15" customHeight="1" x14ac:dyDescent="0.2">
      <c r="A249" s="28"/>
      <c r="B249" s="202"/>
      <c r="C249" s="202"/>
      <c r="D249" s="202"/>
      <c r="E249" s="28"/>
      <c r="F249" s="130"/>
    </row>
    <row r="250" spans="1:6" ht="12" customHeight="1" x14ac:dyDescent="0.2">
      <c r="A250" s="52" t="s">
        <v>164</v>
      </c>
      <c r="B250" s="44" t="s">
        <v>48</v>
      </c>
      <c r="C250" s="131"/>
      <c r="D250" s="131"/>
      <c r="E250" s="131"/>
      <c r="F250" s="132">
        <v>0</v>
      </c>
    </row>
    <row r="251" spans="1:6" ht="12" customHeight="1" x14ac:dyDescent="0.2">
      <c r="A251" s="28"/>
      <c r="B251" s="28"/>
      <c r="C251" s="28"/>
      <c r="D251" s="28"/>
      <c r="E251" s="28"/>
      <c r="F251" s="130"/>
    </row>
    <row r="252" spans="1:6" ht="12" customHeight="1" x14ac:dyDescent="0.2">
      <c r="A252" s="52" t="s">
        <v>165</v>
      </c>
      <c r="B252" s="44" t="s">
        <v>50</v>
      </c>
      <c r="C252" s="131"/>
      <c r="D252" s="131"/>
      <c r="E252" s="131"/>
      <c r="F252" s="132">
        <v>0</v>
      </c>
    </row>
    <row r="253" spans="1:6" ht="12.75" customHeight="1" x14ac:dyDescent="0.2">
      <c r="A253" s="28"/>
      <c r="B253" s="28"/>
      <c r="C253" s="28"/>
      <c r="D253" s="28"/>
      <c r="E253" s="28"/>
      <c r="F253" s="130"/>
    </row>
    <row r="254" spans="1:6" ht="12" customHeight="1" x14ac:dyDescent="0.2">
      <c r="A254" s="52" t="s">
        <v>166</v>
      </c>
      <c r="B254" s="44" t="s">
        <v>52</v>
      </c>
      <c r="C254" s="131"/>
      <c r="D254" s="131"/>
      <c r="E254" s="131"/>
      <c r="F254" s="132">
        <v>0</v>
      </c>
    </row>
    <row r="255" spans="1:6" ht="12" customHeight="1" x14ac:dyDescent="0.2">
      <c r="A255" s="28"/>
      <c r="B255" s="28"/>
      <c r="C255" s="28"/>
      <c r="D255" s="28"/>
      <c r="E255" s="28"/>
      <c r="F255" s="130"/>
    </row>
    <row r="256" spans="1:6" ht="21" customHeight="1" x14ac:dyDescent="0.2">
      <c r="A256" s="52" t="s">
        <v>167</v>
      </c>
      <c r="B256" s="44" t="s">
        <v>54</v>
      </c>
      <c r="C256" s="131"/>
      <c r="D256" s="131"/>
      <c r="E256" s="131"/>
      <c r="F256" s="132">
        <v>0</v>
      </c>
    </row>
    <row r="257" spans="1:6" ht="12" customHeight="1" x14ac:dyDescent="0.2">
      <c r="A257" s="28"/>
      <c r="B257" s="28"/>
      <c r="C257" s="28"/>
      <c r="D257" s="28"/>
      <c r="E257" s="28"/>
      <c r="F257" s="130"/>
    </row>
    <row r="258" spans="1:6" ht="12.75" customHeight="1" x14ac:dyDescent="0.2">
      <c r="A258" s="52" t="s">
        <v>168</v>
      </c>
      <c r="B258" s="44" t="s">
        <v>56</v>
      </c>
      <c r="C258" s="137"/>
      <c r="D258" s="137"/>
      <c r="E258" s="137"/>
      <c r="F258" s="133">
        <v>0</v>
      </c>
    </row>
    <row r="259" spans="1:6" x14ac:dyDescent="0.2">
      <c r="A259" s="1"/>
      <c r="B259" s="49"/>
      <c r="C259" s="1"/>
      <c r="D259" s="134"/>
      <c r="E259" s="1"/>
      <c r="F259" s="135"/>
    </row>
    <row r="260" spans="1:6" ht="12" customHeight="1" x14ac:dyDescent="0.2">
      <c r="A260" s="52" t="s">
        <v>169</v>
      </c>
      <c r="B260" s="44" t="s">
        <v>58</v>
      </c>
      <c r="C260" s="137"/>
      <c r="D260" s="137"/>
      <c r="E260" s="137"/>
      <c r="F260" s="133">
        <v>0</v>
      </c>
    </row>
    <row r="261" spans="1:6" ht="12" customHeight="1" x14ac:dyDescent="0.2">
      <c r="A261" s="1"/>
      <c r="B261" s="1"/>
      <c r="C261" s="1"/>
      <c r="D261" s="134"/>
      <c r="E261" s="1"/>
      <c r="F261" s="135"/>
    </row>
    <row r="262" spans="1:6" ht="12" customHeight="1" x14ac:dyDescent="0.2">
      <c r="A262" s="52" t="s">
        <v>170</v>
      </c>
      <c r="B262" s="203" t="s">
        <v>60</v>
      </c>
      <c r="C262" s="203"/>
      <c r="D262" s="203"/>
      <c r="E262" s="137"/>
      <c r="F262" s="133">
        <v>0</v>
      </c>
    </row>
    <row r="263" spans="1:6" ht="12.75" customHeight="1" x14ac:dyDescent="0.2">
      <c r="A263" s="53"/>
      <c r="B263" s="37"/>
      <c r="C263" s="139"/>
      <c r="D263" s="139"/>
      <c r="E263" s="139"/>
      <c r="F263" s="140"/>
    </row>
    <row r="264" spans="1:6" ht="18" customHeight="1" x14ac:dyDescent="0.2">
      <c r="A264" s="52" t="s">
        <v>171</v>
      </c>
      <c r="B264" s="194" t="s">
        <v>62</v>
      </c>
      <c r="C264" s="194"/>
      <c r="D264" s="194"/>
      <c r="E264" s="137"/>
      <c r="F264" s="133">
        <v>0</v>
      </c>
    </row>
    <row r="265" spans="1:6" ht="25.5" customHeight="1" x14ac:dyDescent="0.2">
      <c r="A265" s="53"/>
      <c r="B265" s="53"/>
      <c r="C265" s="138"/>
      <c r="D265" s="138"/>
      <c r="E265" s="139"/>
      <c r="F265" s="140"/>
    </row>
    <row r="266" spans="1:6" ht="11.25" customHeight="1" x14ac:dyDescent="0.2">
      <c r="A266" s="195" t="s">
        <v>172</v>
      </c>
      <c r="B266" s="195"/>
      <c r="C266" s="195"/>
      <c r="D266" s="195"/>
      <c r="E266" s="195"/>
      <c r="F266" s="18">
        <f>SUM(F244,F214,F187,F59,F28)</f>
        <v>4937276.96</v>
      </c>
    </row>
    <row r="267" spans="1:6" ht="11.25" customHeight="1" x14ac:dyDescent="0.2">
      <c r="A267" s="147"/>
      <c r="B267" s="147"/>
      <c r="C267" s="147"/>
      <c r="D267" s="1"/>
      <c r="E267" s="1"/>
      <c r="F267" s="135"/>
    </row>
    <row r="268" spans="1:6" ht="12.75" customHeight="1" x14ac:dyDescent="0.2">
      <c r="A268" s="196" t="s">
        <v>173</v>
      </c>
      <c r="B268" s="197"/>
      <c r="C268" s="197"/>
      <c r="D268" s="197"/>
      <c r="E268" s="198"/>
      <c r="F268" s="158"/>
    </row>
    <row r="269" spans="1:6" ht="12.75" customHeight="1" x14ac:dyDescent="0.2">
      <c r="A269" s="192" t="s">
        <v>10</v>
      </c>
      <c r="B269" s="193"/>
      <c r="C269" s="193"/>
      <c r="D269" s="193"/>
      <c r="E269" s="159">
        <f>SUM(F246,F216,F189,F61,F30)</f>
        <v>3105676.83</v>
      </c>
      <c r="F269" s="4"/>
    </row>
    <row r="270" spans="1:6" ht="12.75" customHeight="1" x14ac:dyDescent="0.2">
      <c r="A270" s="192" t="s">
        <v>11</v>
      </c>
      <c r="B270" s="193"/>
      <c r="C270" s="193"/>
      <c r="D270" s="193"/>
      <c r="E270" s="159">
        <f>SUM(F248,F218,F195,F103,F40)</f>
        <v>285000</v>
      </c>
      <c r="F270" s="4"/>
    </row>
    <row r="271" spans="1:6" ht="12.75" customHeight="1" x14ac:dyDescent="0.2">
      <c r="A271" s="192" t="s">
        <v>12</v>
      </c>
      <c r="B271" s="193"/>
      <c r="C271" s="193"/>
      <c r="D271" s="193"/>
      <c r="E271" s="159">
        <f>SUM(F250,F220,F197,F116,F42)</f>
        <v>0</v>
      </c>
      <c r="F271" s="4"/>
    </row>
    <row r="272" spans="1:6" ht="12.75" customHeight="1" x14ac:dyDescent="0.2">
      <c r="A272" s="192" t="s">
        <v>13</v>
      </c>
      <c r="B272" s="193"/>
      <c r="C272" s="193"/>
      <c r="D272" s="193"/>
      <c r="E272" s="159">
        <f>SUM(F252,F222,F199,F44,F118)</f>
        <v>0</v>
      </c>
      <c r="F272" s="4"/>
    </row>
    <row r="273" spans="1:7" ht="12.75" customHeight="1" x14ac:dyDescent="0.2">
      <c r="A273" s="192" t="s">
        <v>14</v>
      </c>
      <c r="B273" s="193"/>
      <c r="C273" s="193"/>
      <c r="D273" s="193"/>
      <c r="E273" s="159">
        <f>SUM(F254,F224,F201,F120,F46)</f>
        <v>170000</v>
      </c>
      <c r="F273" s="4"/>
    </row>
    <row r="274" spans="1:7" ht="12.75" customHeight="1" x14ac:dyDescent="0.2">
      <c r="A274" s="192" t="s">
        <v>15</v>
      </c>
      <c r="B274" s="193"/>
      <c r="C274" s="193"/>
      <c r="D274" s="193"/>
      <c r="E274" s="159">
        <f>SUM(F256,F226,F203,F126,F48)</f>
        <v>168172.75</v>
      </c>
      <c r="F274" s="4"/>
    </row>
    <row r="275" spans="1:7" ht="12.75" customHeight="1" x14ac:dyDescent="0.2">
      <c r="A275" s="192" t="s">
        <v>16</v>
      </c>
      <c r="B275" s="193"/>
      <c r="C275" s="193"/>
      <c r="D275" s="193"/>
      <c r="E275" s="159">
        <f>SUM(F258,F228,F205,F138,F50)</f>
        <v>558348.65</v>
      </c>
      <c r="F275" s="4"/>
    </row>
    <row r="276" spans="1:7" x14ac:dyDescent="0.2">
      <c r="A276" s="192" t="s">
        <v>17</v>
      </c>
      <c r="B276" s="193"/>
      <c r="C276" s="193"/>
      <c r="D276" s="193"/>
      <c r="E276" s="159">
        <f>SUM(F260,F230,F207,F166,F52)</f>
        <v>260000</v>
      </c>
      <c r="F276" s="4"/>
    </row>
    <row r="277" spans="1:7" ht="24.75" customHeight="1" x14ac:dyDescent="0.2">
      <c r="A277" s="192" t="s">
        <v>18</v>
      </c>
      <c r="B277" s="193"/>
      <c r="C277" s="193"/>
      <c r="D277" s="193"/>
      <c r="E277" s="159">
        <f>SUM(F262,F239,F209,F168,F54)</f>
        <v>0</v>
      </c>
      <c r="F277" s="4"/>
    </row>
    <row r="278" spans="1:7" ht="15.75" customHeight="1" x14ac:dyDescent="0.2">
      <c r="A278" s="187" t="s">
        <v>19</v>
      </c>
      <c r="B278" s="188"/>
      <c r="C278" s="188"/>
      <c r="D278" s="188"/>
      <c r="E278" s="159">
        <f>SUM(F264,F241,F211,F170,F56)</f>
        <v>390078.73</v>
      </c>
      <c r="F278" s="4"/>
    </row>
    <row r="279" spans="1:7" x14ac:dyDescent="0.2">
      <c r="A279" s="160" t="s">
        <v>37</v>
      </c>
      <c r="B279" s="161"/>
      <c r="C279" s="161"/>
      <c r="D279" s="161"/>
      <c r="E279" s="162">
        <f>SUM(E269:E278)</f>
        <v>4937276.9600000009</v>
      </c>
      <c r="F279" s="135"/>
    </row>
    <row r="280" spans="1:7" ht="12.75" customHeight="1" x14ac:dyDescent="0.2">
      <c r="A280" s="147"/>
      <c r="B280" s="147"/>
      <c r="C280" s="147"/>
      <c r="D280" s="1"/>
      <c r="E280" s="1"/>
      <c r="F280" s="135"/>
    </row>
    <row r="281" spans="1:7" ht="12.75" customHeight="1" x14ac:dyDescent="0.2">
      <c r="A281" s="186" t="s">
        <v>174</v>
      </c>
      <c r="B281" s="186"/>
      <c r="C281" s="186"/>
      <c r="D281" s="186"/>
      <c r="E281" s="186"/>
      <c r="F281" s="186"/>
      <c r="G281" s="8"/>
    </row>
    <row r="282" spans="1:7" ht="12.75" customHeight="1" x14ac:dyDescent="0.2">
      <c r="A282" s="185"/>
      <c r="B282" s="185"/>
      <c r="C282" s="185"/>
      <c r="D282" s="185"/>
      <c r="E282" s="185"/>
      <c r="F282" s="185"/>
    </row>
    <row r="283" spans="1:7" x14ac:dyDescent="0.2">
      <c r="A283" s="189" t="s">
        <v>175</v>
      </c>
      <c r="B283" s="189"/>
      <c r="C283" s="189"/>
      <c r="D283" s="189"/>
      <c r="E283" s="189"/>
      <c r="F283" s="189"/>
    </row>
    <row r="284" spans="1:7" x14ac:dyDescent="0.2">
      <c r="A284" s="163"/>
      <c r="B284" s="164" t="s">
        <v>176</v>
      </c>
      <c r="C284" s="26"/>
      <c r="D284" s="26"/>
      <c r="E284" s="165"/>
      <c r="F284" s="166"/>
    </row>
    <row r="285" spans="1:7" x14ac:dyDescent="0.2">
      <c r="A285" s="163"/>
      <c r="B285" s="167" t="s">
        <v>177</v>
      </c>
      <c r="C285" s="28"/>
      <c r="D285" s="28"/>
      <c r="E285" s="168"/>
      <c r="F285" s="166"/>
    </row>
    <row r="286" spans="1:7" ht="21" x14ac:dyDescent="0.2">
      <c r="A286" s="163"/>
      <c r="B286" s="167" t="s">
        <v>178</v>
      </c>
      <c r="C286" s="28"/>
      <c r="D286" s="28"/>
      <c r="E286" s="169"/>
      <c r="F286" s="166"/>
    </row>
    <row r="287" spans="1:7" x14ac:dyDescent="0.2">
      <c r="A287" s="163"/>
      <c r="B287" s="170" t="s">
        <v>179</v>
      </c>
      <c r="C287" s="148"/>
      <c r="D287" s="148"/>
      <c r="E287" s="171"/>
      <c r="F287" s="166"/>
    </row>
    <row r="288" spans="1:7" x14ac:dyDescent="0.2">
      <c r="A288" s="163"/>
      <c r="B288" s="167" t="s">
        <v>180</v>
      </c>
      <c r="C288" s="28"/>
      <c r="D288" s="28"/>
      <c r="E288" s="169"/>
      <c r="F288" s="166"/>
    </row>
    <row r="289" spans="1:6" x14ac:dyDescent="0.2">
      <c r="A289" s="163"/>
      <c r="B289" s="167" t="s">
        <v>181</v>
      </c>
      <c r="C289" s="28"/>
      <c r="D289" s="28"/>
      <c r="E289" s="168"/>
      <c r="F289" s="166"/>
    </row>
    <row r="290" spans="1:6" ht="12.75" customHeight="1" x14ac:dyDescent="0.2">
      <c r="A290" s="163"/>
      <c r="B290" s="167" t="s">
        <v>182</v>
      </c>
      <c r="C290" s="28"/>
      <c r="D290" s="28"/>
      <c r="E290" s="169"/>
      <c r="F290" s="166"/>
    </row>
    <row r="291" spans="1:6" ht="25.5" customHeight="1" x14ac:dyDescent="0.2">
      <c r="A291" s="163"/>
      <c r="B291" s="167" t="s">
        <v>183</v>
      </c>
      <c r="C291" s="28"/>
      <c r="D291" s="28"/>
      <c r="E291" s="169"/>
      <c r="F291" s="166"/>
    </row>
    <row r="292" spans="1:6" ht="12.75" customHeight="1" x14ac:dyDescent="0.2">
      <c r="A292" s="163"/>
      <c r="B292" s="190" t="s">
        <v>184</v>
      </c>
      <c r="C292" s="191"/>
      <c r="D292" s="28"/>
      <c r="E292" s="168"/>
      <c r="F292" s="166"/>
    </row>
    <row r="293" spans="1:6" x14ac:dyDescent="0.2">
      <c r="A293" s="163"/>
      <c r="B293" s="167" t="s">
        <v>185</v>
      </c>
      <c r="C293" s="138"/>
      <c r="D293" s="28"/>
      <c r="E293" s="169"/>
      <c r="F293" s="166"/>
    </row>
    <row r="294" spans="1:6" ht="12.75" customHeight="1" x14ac:dyDescent="0.2">
      <c r="A294" s="163"/>
      <c r="B294" s="167" t="s">
        <v>186</v>
      </c>
      <c r="C294" s="138"/>
      <c r="D294" s="28"/>
      <c r="E294" s="169"/>
      <c r="F294" s="166"/>
    </row>
    <row r="295" spans="1:6" ht="12.75" customHeight="1" x14ac:dyDescent="0.2">
      <c r="A295" s="163"/>
      <c r="B295" s="172" t="s">
        <v>187</v>
      </c>
      <c r="C295" s="173"/>
      <c r="D295" s="173"/>
      <c r="E295" s="174"/>
      <c r="F295" s="166"/>
    </row>
    <row r="296" spans="1:6" x14ac:dyDescent="0.2">
      <c r="A296" s="163"/>
      <c r="B296" s="175" t="s">
        <v>188</v>
      </c>
      <c r="C296" s="176"/>
      <c r="D296" s="176"/>
      <c r="E296" s="177">
        <f>SUM(E284:E295)</f>
        <v>0</v>
      </c>
      <c r="F296" s="166"/>
    </row>
    <row r="297" spans="1:6" ht="12.75" customHeight="1" x14ac:dyDescent="0.2">
      <c r="A297" s="28"/>
      <c r="B297" s="178"/>
      <c r="C297" s="179"/>
      <c r="D297" s="179"/>
      <c r="E297" s="180"/>
      <c r="F297" s="130"/>
    </row>
    <row r="298" spans="1:6" ht="12.75" customHeight="1" x14ac:dyDescent="0.2">
      <c r="A298" s="186" t="s">
        <v>189</v>
      </c>
      <c r="B298" s="186"/>
      <c r="C298" s="186"/>
      <c r="D298" s="186"/>
      <c r="E298" s="186"/>
      <c r="F298" s="186"/>
    </row>
    <row r="299" spans="1:6" ht="21.75" customHeight="1" x14ac:dyDescent="0.2">
      <c r="A299" s="185" t="s">
        <v>190</v>
      </c>
      <c r="B299" s="185"/>
      <c r="C299" s="185"/>
      <c r="D299" s="185"/>
      <c r="E299" s="185"/>
      <c r="F299" s="185"/>
    </row>
    <row r="300" spans="1:6" x14ac:dyDescent="0.2">
      <c r="A300" s="185" t="s">
        <v>191</v>
      </c>
      <c r="B300" s="185"/>
      <c r="C300" s="185"/>
      <c r="D300" s="185"/>
      <c r="E300" s="185"/>
      <c r="F300" s="185"/>
    </row>
    <row r="301" spans="1:6" x14ac:dyDescent="0.2">
      <c r="A301" s="181"/>
      <c r="B301" s="182"/>
      <c r="C301" s="182"/>
      <c r="D301" s="182"/>
      <c r="E301" s="182"/>
      <c r="F301" s="182"/>
    </row>
    <row r="302" spans="1:6" x14ac:dyDescent="0.2">
      <c r="A302" s="186" t="s">
        <v>192</v>
      </c>
      <c r="B302" s="186"/>
      <c r="C302" s="186"/>
      <c r="D302" s="186"/>
      <c r="E302" s="186"/>
      <c r="F302" s="186"/>
    </row>
    <row r="303" spans="1:6" x14ac:dyDescent="0.2">
      <c r="A303" s="185" t="s">
        <v>193</v>
      </c>
      <c r="B303" s="185"/>
      <c r="C303" s="185"/>
      <c r="D303" s="185"/>
      <c r="E303" s="185"/>
      <c r="F303" s="185"/>
    </row>
    <row r="305" spans="2:5" x14ac:dyDescent="0.2">
      <c r="B305" s="183" t="s">
        <v>194</v>
      </c>
      <c r="C305" s="183"/>
      <c r="D305" s="183"/>
      <c r="E305" s="184" t="s">
        <v>195</v>
      </c>
    </row>
    <row r="306" spans="2:5" x14ac:dyDescent="0.2">
      <c r="B306" s="183" t="s">
        <v>196</v>
      </c>
      <c r="C306" s="183"/>
      <c r="D306" s="183"/>
      <c r="E306" s="183"/>
    </row>
    <row r="307" spans="2:5" x14ac:dyDescent="0.2">
      <c r="B307" s="183" t="s">
        <v>197</v>
      </c>
      <c r="C307" s="183"/>
      <c r="D307" s="183"/>
      <c r="E307" s="183" t="s">
        <v>198</v>
      </c>
    </row>
  </sheetData>
  <mergeCells count="106">
    <mergeCell ref="A9:F9"/>
    <mergeCell ref="A10:F10"/>
    <mergeCell ref="A11:F11"/>
    <mergeCell ref="A13:F13"/>
    <mergeCell ref="A14:F14"/>
    <mergeCell ref="A15:F15"/>
    <mergeCell ref="A2:F2"/>
    <mergeCell ref="A4:F4"/>
    <mergeCell ref="A5:F5"/>
    <mergeCell ref="A6:F6"/>
    <mergeCell ref="A7:F7"/>
    <mergeCell ref="A8:F8"/>
    <mergeCell ref="A22:F22"/>
    <mergeCell ref="A23:F23"/>
    <mergeCell ref="A24:F24"/>
    <mergeCell ref="A25:F25"/>
    <mergeCell ref="A26:F26"/>
    <mergeCell ref="B27:F27"/>
    <mergeCell ref="A16:F16"/>
    <mergeCell ref="A17:F17"/>
    <mergeCell ref="A18:F18"/>
    <mergeCell ref="A19:F19"/>
    <mergeCell ref="A20:F20"/>
    <mergeCell ref="A21:F21"/>
    <mergeCell ref="B54:D54"/>
    <mergeCell ref="B56:D56"/>
    <mergeCell ref="B58:F58"/>
    <mergeCell ref="E60:F60"/>
    <mergeCell ref="B62:D62"/>
    <mergeCell ref="B65:D65"/>
    <mergeCell ref="E29:F29"/>
    <mergeCell ref="B31:D31"/>
    <mergeCell ref="B35:D35"/>
    <mergeCell ref="B37:D37"/>
    <mergeCell ref="B40:D40"/>
    <mergeCell ref="B41:D41"/>
    <mergeCell ref="B91:D91"/>
    <mergeCell ref="B95:C95"/>
    <mergeCell ref="B101:D101"/>
    <mergeCell ref="B103:D103"/>
    <mergeCell ref="B104:D104"/>
    <mergeCell ref="B105:D105"/>
    <mergeCell ref="B70:D70"/>
    <mergeCell ref="B73:D73"/>
    <mergeCell ref="B76:D76"/>
    <mergeCell ref="B80:D80"/>
    <mergeCell ref="B85:D85"/>
    <mergeCell ref="B88:D88"/>
    <mergeCell ref="B140:D140"/>
    <mergeCell ref="B145:D145"/>
    <mergeCell ref="B150:D150"/>
    <mergeCell ref="B155:D155"/>
    <mergeCell ref="B158:D158"/>
    <mergeCell ref="B163:D163"/>
    <mergeCell ref="B111:C111"/>
    <mergeCell ref="B121:D121"/>
    <mergeCell ref="B124:C124"/>
    <mergeCell ref="B128:D128"/>
    <mergeCell ref="B131:D131"/>
    <mergeCell ref="B134:D134"/>
    <mergeCell ref="B182:D182"/>
    <mergeCell ref="B186:E186"/>
    <mergeCell ref="B191:E191"/>
    <mergeCell ref="B195:D195"/>
    <mergeCell ref="B196:D196"/>
    <mergeCell ref="B209:D209"/>
    <mergeCell ref="B168:D168"/>
    <mergeCell ref="B169:C169"/>
    <mergeCell ref="B170:D170"/>
    <mergeCell ref="B171:D171"/>
    <mergeCell ref="B175:D175"/>
    <mergeCell ref="B178:E178"/>
    <mergeCell ref="B240:C240"/>
    <mergeCell ref="B241:D241"/>
    <mergeCell ref="B243:D243"/>
    <mergeCell ref="B248:D248"/>
    <mergeCell ref="B249:D249"/>
    <mergeCell ref="B262:D262"/>
    <mergeCell ref="B210:C210"/>
    <mergeCell ref="B211:D211"/>
    <mergeCell ref="B213:D213"/>
    <mergeCell ref="B218:D218"/>
    <mergeCell ref="B226:C226"/>
    <mergeCell ref="B233:E233"/>
    <mergeCell ref="A272:D272"/>
    <mergeCell ref="A273:D273"/>
    <mergeCell ref="A274:D274"/>
    <mergeCell ref="A275:D275"/>
    <mergeCell ref="A276:D276"/>
    <mergeCell ref="A277:D277"/>
    <mergeCell ref="B264:D264"/>
    <mergeCell ref="A266:E266"/>
    <mergeCell ref="A268:E268"/>
    <mergeCell ref="A269:D269"/>
    <mergeCell ref="A270:D270"/>
    <mergeCell ref="A271:D271"/>
    <mergeCell ref="A299:F299"/>
    <mergeCell ref="A300:F300"/>
    <mergeCell ref="A302:F302"/>
    <mergeCell ref="A303:F303"/>
    <mergeCell ref="A278:D278"/>
    <mergeCell ref="A281:F281"/>
    <mergeCell ref="A282:F282"/>
    <mergeCell ref="A283:F283"/>
    <mergeCell ref="B292:C292"/>
    <mergeCell ref="A298:F298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13.11.2020.za savjetovanje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Vedrana Dunato Polonijo</cp:lastModifiedBy>
  <dcterms:created xsi:type="dcterms:W3CDTF">2020-11-13T12:51:05Z</dcterms:created>
  <dcterms:modified xsi:type="dcterms:W3CDTF">2020-11-13T13:58:23Z</dcterms:modified>
</cp:coreProperties>
</file>