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embeddings/oleObject3.bin" ContentType="application/vnd.openxmlformats-officedocument.oleObject"/>
  <Override PartName="/xl/embeddings/oleObject4.bin" ContentType="application/vnd.openxmlformats-officedocument.oleObject"/>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2760" yWindow="32760" windowWidth="19440" windowHeight="12225"/>
  </bookViews>
  <sheets>
    <sheet name="naslovna" sheetId="5" r:id="rId1"/>
    <sheet name="CESTA SU6 (bez parkinga)" sheetId="4" r:id="rId2"/>
    <sheet name="VODOVOD I KANALIZACIJA" sheetId="6" r:id="rId3"/>
    <sheet name="ELEKTROINSTALACIJE" sheetId="7" r:id="rId4"/>
  </sheets>
  <definedNames>
    <definedName name="__xlnm.Print_Area_1">#REF!</definedName>
    <definedName name="__xlnm.Print_Area_2" localSheetId="1">'CESTA SU6 (bez parkinga)'!$A$62:$E$691</definedName>
    <definedName name="__xlnm.Print_Area_2">#REF!</definedName>
    <definedName name="_xlnm.Print_Area" localSheetId="1">'CESTA SU6 (bez parkinga)'!$A$1:$G$682</definedName>
    <definedName name="_xlnm.Print_Area" localSheetId="0">naslovna!$A$6:$G$39</definedName>
  </definedNames>
  <calcPr calcId="125725"/>
</workbook>
</file>

<file path=xl/calcChain.xml><?xml version="1.0" encoding="utf-8"?>
<calcChain xmlns="http://schemas.openxmlformats.org/spreadsheetml/2006/main">
  <c r="G654" i="4"/>
  <c r="G651"/>
  <c r="G650"/>
  <c r="G633"/>
  <c r="G378"/>
  <c r="G414"/>
  <c r="G466"/>
  <c r="G136"/>
  <c r="G647"/>
  <c r="F136" i="7"/>
  <c r="F138"/>
  <c r="F144"/>
  <c r="F135"/>
  <c r="A135"/>
  <c r="A136"/>
  <c r="F129"/>
  <c r="F127"/>
  <c r="F125"/>
  <c r="F123"/>
  <c r="F121"/>
  <c r="F119"/>
  <c r="F115"/>
  <c r="F113"/>
  <c r="F80"/>
  <c r="F78"/>
  <c r="F76"/>
  <c r="F74"/>
  <c r="F72"/>
  <c r="F70"/>
  <c r="F68"/>
  <c r="F66"/>
  <c r="F64"/>
  <c r="A64"/>
  <c r="A66"/>
  <c r="F58"/>
  <c r="B55"/>
  <c r="B54"/>
  <c r="B53"/>
  <c r="D50"/>
  <c r="F50"/>
  <c r="B49"/>
  <c r="D45"/>
  <c r="F45"/>
  <c r="B44"/>
  <c r="D42"/>
  <c r="F42"/>
  <c r="B41"/>
  <c r="F38"/>
  <c r="B37"/>
  <c r="F34"/>
  <c r="B33"/>
  <c r="F29"/>
  <c r="B28"/>
  <c r="F24"/>
  <c r="B23"/>
  <c r="B18"/>
  <c r="B17"/>
  <c r="B12"/>
  <c r="B11"/>
  <c r="B10"/>
  <c r="F6"/>
  <c r="A6"/>
  <c r="A9"/>
  <c r="G471" i="6"/>
  <c r="G470"/>
  <c r="G458"/>
  <c r="G453"/>
  <c r="G443"/>
  <c r="G433"/>
  <c r="G420"/>
  <c r="G382"/>
  <c r="G377"/>
  <c r="G335"/>
  <c r="G330"/>
  <c r="G325"/>
  <c r="G321"/>
  <c r="G315"/>
  <c r="G310"/>
  <c r="G306"/>
  <c r="G302"/>
  <c r="G299"/>
  <c r="G296"/>
  <c r="G293"/>
  <c r="G290"/>
  <c r="G287"/>
  <c r="G284"/>
  <c r="G281"/>
  <c r="G278"/>
  <c r="G275"/>
  <c r="G272"/>
  <c r="G269"/>
  <c r="G266"/>
  <c r="G263"/>
  <c r="G260"/>
  <c r="G257"/>
  <c r="G254"/>
  <c r="G251"/>
  <c r="G248"/>
  <c r="G245"/>
  <c r="G238"/>
  <c r="G228"/>
  <c r="G223"/>
  <c r="G218"/>
  <c r="G346"/>
  <c r="G213"/>
  <c r="G207"/>
  <c r="G205"/>
  <c r="G199"/>
  <c r="G188"/>
  <c r="G185"/>
  <c r="G182"/>
  <c r="G472"/>
  <c r="G178"/>
  <c r="G174"/>
  <c r="G170"/>
  <c r="G168"/>
  <c r="G162"/>
  <c r="G155"/>
  <c r="G151"/>
  <c r="G145"/>
  <c r="G141"/>
  <c r="G134"/>
  <c r="G129"/>
  <c r="G125"/>
  <c r="G110"/>
  <c r="G345"/>
  <c r="G108"/>
  <c r="G100"/>
  <c r="G98"/>
  <c r="G90"/>
  <c r="G85"/>
  <c r="G80"/>
  <c r="G78"/>
  <c r="G216" i="4"/>
  <c r="G215"/>
  <c r="G211"/>
  <c r="G596"/>
  <c r="G518"/>
  <c r="G110"/>
  <c r="G412"/>
  <c r="G404"/>
  <c r="G631"/>
  <c r="G625"/>
  <c r="G621"/>
  <c r="G617"/>
  <c r="G606"/>
  <c r="G601"/>
  <c r="G594"/>
  <c r="G592"/>
  <c r="G587"/>
  <c r="G555"/>
  <c r="G543"/>
  <c r="G539"/>
  <c r="G535"/>
  <c r="G530"/>
  <c r="G528"/>
  <c r="G516"/>
  <c r="G510"/>
  <c r="G504"/>
  <c r="G502"/>
  <c r="G494"/>
  <c r="G464"/>
  <c r="C460"/>
  <c r="G460"/>
  <c r="G456"/>
  <c r="G450"/>
  <c r="G445"/>
  <c r="G441"/>
  <c r="G435"/>
  <c r="G431"/>
  <c r="G427"/>
  <c r="G397"/>
  <c r="G392"/>
  <c r="G387"/>
  <c r="G365"/>
  <c r="G359"/>
  <c r="G354"/>
  <c r="G350"/>
  <c r="G346"/>
  <c r="G341"/>
  <c r="G336"/>
  <c r="G331"/>
  <c r="G321"/>
  <c r="G317"/>
  <c r="G313"/>
  <c r="G309"/>
  <c r="G300"/>
  <c r="G296"/>
  <c r="G302"/>
  <c r="G375"/>
  <c r="G286"/>
  <c r="G281"/>
  <c r="G288"/>
  <c r="G271"/>
  <c r="G266"/>
  <c r="G259"/>
  <c r="G254"/>
  <c r="G242"/>
  <c r="G239"/>
  <c r="G236"/>
  <c r="G233"/>
  <c r="G226"/>
  <c r="G207"/>
  <c r="G200"/>
  <c r="G190"/>
  <c r="G186"/>
  <c r="G183"/>
  <c r="G180"/>
  <c r="G171"/>
  <c r="G168"/>
  <c r="G160"/>
  <c r="G157"/>
  <c r="G146"/>
  <c r="G133"/>
  <c r="G127"/>
  <c r="G123"/>
  <c r="G119"/>
  <c r="G115"/>
  <c r="G106"/>
  <c r="G102"/>
  <c r="G98"/>
  <c r="G96"/>
  <c r="G90"/>
  <c r="G83"/>
  <c r="G76"/>
  <c r="D13" i="7"/>
  <c r="F13"/>
  <c r="F19"/>
  <c r="D56"/>
  <c r="F56"/>
  <c r="A15"/>
  <c r="A21"/>
  <c r="A26"/>
  <c r="A31"/>
  <c r="A36"/>
  <c r="A68"/>
  <c r="A40"/>
  <c r="A43"/>
  <c r="A70"/>
  <c r="A47"/>
  <c r="A72"/>
  <c r="A52"/>
  <c r="A58"/>
  <c r="A74"/>
  <c r="A76"/>
  <c r="A78"/>
  <c r="A80"/>
  <c r="A113"/>
  <c r="A115"/>
  <c r="A119"/>
  <c r="A121"/>
  <c r="A123"/>
  <c r="A125"/>
  <c r="A127"/>
  <c r="A129"/>
  <c r="G567" i="4"/>
  <c r="G608"/>
  <c r="G666"/>
  <c r="G667"/>
  <c r="G668"/>
  <c r="G638"/>
  <c r="G244"/>
  <c r="G648"/>
  <c r="G273"/>
  <c r="G373"/>
  <c r="G521"/>
  <c r="G660"/>
  <c r="G323"/>
  <c r="G652"/>
  <c r="G367"/>
  <c r="G653"/>
  <c r="G562"/>
  <c r="G570"/>
  <c r="G649"/>
  <c r="G374"/>
  <c r="G376"/>
  <c r="G661"/>
  <c r="G658"/>
  <c r="G637"/>
  <c r="G190" i="6"/>
  <c r="G493"/>
  <c r="G385"/>
  <c r="G474"/>
  <c r="G505"/>
  <c r="G507" s="1"/>
  <c r="G445"/>
  <c r="G112"/>
  <c r="G490"/>
  <c r="F131" i="7"/>
  <c r="F143"/>
  <c r="G338" i="6"/>
  <c r="G348"/>
  <c r="G499"/>
  <c r="G230"/>
  <c r="G460"/>
  <c r="G639" i="4"/>
  <c r="G569"/>
  <c r="G372"/>
  <c r="G377"/>
  <c r="G659"/>
  <c r="G662"/>
  <c r="G568"/>
  <c r="G571"/>
  <c r="G671"/>
  <c r="G672"/>
  <c r="G673"/>
  <c r="G371"/>
  <c r="F60" i="7"/>
  <c r="F142"/>
  <c r="F146"/>
  <c r="F148"/>
  <c r="F147"/>
  <c r="G508" i="6" l="1"/>
  <c r="G509" s="1"/>
</calcChain>
</file>

<file path=xl/sharedStrings.xml><?xml version="1.0" encoding="utf-8"?>
<sst xmlns="http://schemas.openxmlformats.org/spreadsheetml/2006/main" count="1624" uniqueCount="775">
  <si>
    <t xml:space="preserve">Rad obuhvaća nabavu i postavljanje novih prometnih znakova prema "Pravilniku o prometnim znakovima i signalizaciji na cestama" (NN 33/2005 i 155/2005). </t>
  </si>
  <si>
    <t>Obračun se vrši po m' ugrađenog okomitog betonskog tipskog rubnjaka kvalitete prema projektu.</t>
  </si>
  <si>
    <t>A/</t>
  </si>
  <si>
    <t xml:space="preserve">GRAĐEVINSKI RADOVI </t>
  </si>
  <si>
    <t>B/</t>
  </si>
  <si>
    <t>PROMETNA OPREMA</t>
  </si>
  <si>
    <t>NAPOMENA:</t>
  </si>
  <si>
    <t>NAPOMENA: sve radove izvoditi prema općim tehničkim uvjetima za radove na cestama (O.T.U.) koji je sastavni dio troškovnika.</t>
  </si>
  <si>
    <t>A.1.</t>
  </si>
  <si>
    <t>PRIPREMNI RADOVI</t>
  </si>
  <si>
    <t>A.1.1.</t>
  </si>
  <si>
    <t>kn</t>
  </si>
  <si>
    <t>komplet</t>
  </si>
  <si>
    <t>a</t>
  </si>
  <si>
    <t>kom.</t>
  </si>
  <si>
    <t>kom</t>
  </si>
  <si>
    <t>m</t>
  </si>
  <si>
    <t>A.2.</t>
  </si>
  <si>
    <t>ZEMLJANI RADOVI</t>
  </si>
  <si>
    <t>Rad uključuje i utovar iskopanog materijala u prijevozna sredstva.</t>
  </si>
  <si>
    <t>Pri izradi iskopa treba provesti sve mjere sigurnosti pri radu i sva potrebna osiguranja postojećih objekata i komunikacija.</t>
  </si>
  <si>
    <t>Treba paziti da ne dođe do potkopavanja ili eventualnog klizanja ili odrona.</t>
  </si>
  <si>
    <t>Široki iskop treba obavljati odgovarajućom mehanizacijom, a ručni rad svesti na neophodni minimum.</t>
  </si>
  <si>
    <r>
      <t>m</t>
    </r>
    <r>
      <rPr>
        <vertAlign val="superscript"/>
        <sz val="10"/>
        <rFont val="Tahoma"/>
        <family val="2"/>
        <charset val="238"/>
      </rPr>
      <t>3</t>
    </r>
  </si>
  <si>
    <t>Strojni široki iskop usjeka i zasjeka u materijalu "B" kategorije sa guranjem do 60 m i utovarom /polučvrsta kamenita tla/.</t>
  </si>
  <si>
    <t>m3</t>
  </si>
  <si>
    <t>A.2.4.</t>
  </si>
  <si>
    <t>Prijevozi materijala (st. 2-07. O.T.U.).</t>
  </si>
  <si>
    <t>Rad obuhvaća prijevoz iskopanog materijala na trasi od mjesta iskopa do mjesta ugradnje u nasip ili deponiju.</t>
  </si>
  <si>
    <t>Izvođač je dužan u potpunosti osigurati prijevoz, kako na gradilištu tako i na javnim prometnim površinama.</t>
  </si>
  <si>
    <t>A.2.4.1.</t>
  </si>
  <si>
    <t>Strojni prijevoz iskopanog materijala od 10-200m</t>
  </si>
  <si>
    <t>A.2.4.2.</t>
  </si>
  <si>
    <t>Rad obuhvaća sve radove koje je potrebno obaviti kako bi se sraslo tlo osposobilo da bez štetnih posljedica preuzme opterećenje od nasipa, kolničke konstrukcije i prometa.</t>
  </si>
  <si>
    <t>Tlo s kojeg je skinut humus treba u prvom redu dovesti u stanje vlažnosti koje omogućuje pravilno zbijanje. To se postiže vlaženjem ili rahljenjem i sušenjem tla.</t>
  </si>
  <si>
    <t>Kod materijala osjetljivih na vodu treba posvetiti pažnju na temeljno tlo od prekomjernog vlaženja. Dinamiku rada treba podesiti tako da se ako vlažnost dopusti, temeljno tlo zbije odmah nakon skidanja humusa.</t>
  </si>
  <si>
    <t>Za vrijeme građenja mora biti osigurana odvodnja temeljnog tla.</t>
  </si>
  <si>
    <t>Prije zbijanja treba izravnati površinu tla, a zbijanje se obavlja odgovarajućim sredstvima za zbijanje, ovisno o vrsti podlta, vremenskim prilikama, a u svemu prema nalogu nadzornog inženjera.</t>
  </si>
  <si>
    <t>m2</t>
  </si>
  <si>
    <t>A.2.7.</t>
  </si>
  <si>
    <t>Ovom stavkom obuhvaća se nasipavanje, razastiranje, eventualno potrebno vlaženje ili sušenje, te grubo planiranje materijala u nasipu, prema dimenzijama i nagibima iz projekta, kao i sabijanje prema zahtjevima O.T.U.</t>
  </si>
  <si>
    <t xml:space="preserve">Svaki sloj mora se sabiti u punoj širini odgovarajućim sredstvima za sabijanje. </t>
  </si>
  <si>
    <t>Obračun se vrši po m3 ugrađenog materijala u nasip.</t>
  </si>
  <si>
    <t>A.2.8.</t>
  </si>
  <si>
    <t>Planiranje i valjanje posteljice  (st. 2-10.2 O.T.U.).</t>
  </si>
  <si>
    <t>Posteljica je uređeni završni sloj nasipa, a u usjeku i zasjeku uređeno sraslo tlo koje može bez štetnih posljedica preuzeti opterećenje kolničke konstrukcije. Poprečni nagib posteljice definiran je projektom.</t>
  </si>
  <si>
    <t>Radovi na uređenju posteljice obuhvaćaju nabavu, nasipavanje i razastiranje sloja od sitnijeg kamenog materijala, njegovo planiranje, kvašenje i zbijanje do tražene zbijenosti.</t>
  </si>
  <si>
    <t>Kriteriji za izradu posteljice od kamenitih materijala jesu ovi:</t>
  </si>
  <si>
    <t>-  stupanj zbijenosti prema standardnom Proctorovom postupku Sz   100 %;</t>
  </si>
  <si>
    <t>-  modul stišljivosti mjeren kružnom pločom promjera 30 cm, Ms  40 MN/m2 za  miješani materijal  ("B" i "C" ktg.)</t>
  </si>
  <si>
    <t>A.3.</t>
  </si>
  <si>
    <t>KOLNIČKA KONSTRUKCIJA</t>
  </si>
  <si>
    <t>A.3.1.</t>
  </si>
  <si>
    <t>Rad obuhvaća nabavu, prijevoz i ugradnju zrnatog kamenog materijala u nosivi sloj kolničke konstrukcije, debljina sloja prema projektu.</t>
  </si>
  <si>
    <t>Granulometrijski zahtjevi za zrnati materijal nevezanih nosivih slojeva mora zadovoljiti uvjete dane u tabeli 13. kao i granulometrijske uvjete iz točke 5-01.1.1. O.T.U.</t>
  </si>
  <si>
    <t>Jediničnom cijenom obuhvaćeni su svi troškovi nabave materijala i njegove ugradnje i sve što je potrebno za potpuno dovršenje tamponskog sloja.</t>
  </si>
  <si>
    <t>A.3.2.</t>
  </si>
  <si>
    <t>Gornji bitumenizirani nosivi sloj (BNS), sastavljen je od mješavine kamenog brašna, kamenog materijala najveće veličine zrna 22 mm i bitumena kao veziva.</t>
  </si>
  <si>
    <t>Kamen kao sirovina za proizvodnju drobljenih kamenih materijala (nesepariranog i separiranog drobljenog kamenog materijala, kamene sitneži i drobljenog pijeska), mora zadovoljavati uvjete kvalitete dane u točki 5-04.2 O.T.U.</t>
  </si>
  <si>
    <t>A.3.3.</t>
  </si>
  <si>
    <t>Ovaj rad obuhvaća nabavu, polaganje i komprimiranje materijala, prijevoze, opremu i sve što je potrebno za dovršenje rada.</t>
  </si>
  <si>
    <t>Habajući sloj od asfaltbetona je asfaltni sloj izrađen od mješavine kamenog brašna, kamenog materijala i bitumena kao vezivo, gdje je granulometrijski sastav kamene sitneži sastavljen po principu najgušće sliženog kamenog materijala.</t>
  </si>
  <si>
    <t>Kamena smjesa za izradu asfaltbetona za habajuće slojeve sastoji se od frakcija plemenite sitneži, plemenitog pijeska i kamenog brašna. Kao vezivo koristi se bitumen BIT 60.</t>
  </si>
  <si>
    <t xml:space="preserve"> </t>
  </si>
  <si>
    <t>A.3.4.</t>
  </si>
  <si>
    <t>Špricanje kolnika bitumenskom emulzijom prije nanošenja izravnavajućeg odnosno habajućeg sloja u količini od 0.3 kg/m2. Prethodno je potrebno očistiti kolnik.</t>
  </si>
  <si>
    <t xml:space="preserve">U cijenu ulazi čišćenje kolnika, nabava i doprema emulzije te sve radnje potrebne za potpuni završetak posla. </t>
  </si>
  <si>
    <t>Obračun radova (prema P.T.U. 2.) po kvadratnom metru očišćene i premazane površine.</t>
  </si>
  <si>
    <t>A.4.</t>
  </si>
  <si>
    <t>A.4.1.</t>
  </si>
  <si>
    <t>A.5.</t>
  </si>
  <si>
    <t>A.6.</t>
  </si>
  <si>
    <t>NOGOSTUPI</t>
  </si>
  <si>
    <t>Izrada tipskih betonskih rubnjaka dimenzija 18/24 od betona MB-40 (st. 3-04.7 O.T.U.).</t>
  </si>
  <si>
    <t>Rad obuhvaća nabavu i dopremu gotovih betonskih rubnjaka odgovarajuće kvalitete, ugradnju u betonski temelj M-15, prema detalju iz projekta, kvalitete prema OTU i važećim hrvatskim normama. U ovoj stavci su uračunati i polegnuti rubnjaci, koji se izvode od istih tipskih betonskih rubnjaka dimenzija 18/24 cm.</t>
  </si>
  <si>
    <t>Izrada nosivog sloja od mehanički zbijenog kamenog materijala na pješačkim stazama, debljine d=15 cm.</t>
  </si>
  <si>
    <t>Obračun radova (prema st. 5-01 O.T.U.) po metru kubnom ugrađenog materijala u zbijenom stanju.</t>
  </si>
  <si>
    <t>Obračun radova (prema st. 6-03.3 O.T.U.) po metru kvadratnom ugrađenog AB 8, sukladno projektu.</t>
  </si>
  <si>
    <t>A.6.4.</t>
  </si>
  <si>
    <t>Ugradnja parkovnih rubnjaka.</t>
  </si>
  <si>
    <t>Rad obuhvaća ugradnju prefabriciranih rubnjaka dimenzija 80/20/5 cm od betona marke MB-40. Rubnjaci se postavljaju na temelj debljine 10 cm, od betona marke MB-15, prema kotama i detalju iz projekta.</t>
  </si>
  <si>
    <t>OSTALI RADOVI</t>
  </si>
  <si>
    <t>Obračun radova (prema st. 7-01.10 O.T.U.) po dužnom metru ugrađene ograde.</t>
  </si>
  <si>
    <t>Svi elementi ograde moraju biti antikorozivno zaštićeni. U cijenu su uključeni svi materijali, rad, prijevoz, antikorozivna zaštita i sve potrebno za potpuno dovršenje rada.</t>
  </si>
  <si>
    <t>PROMETNI ZNAKOVI</t>
  </si>
  <si>
    <t>Prometni znakovi postavljaju se na stupove kvadratnog profila sa stranicama 8-10 cm. Stupovi prometnih znakova postavljaju se u betonske temelje od MB-25.</t>
  </si>
  <si>
    <t>Stupovi se naizmjenično oboje pojasima plave i bijele boje. Poleđina znaka je sive boje.</t>
  </si>
  <si>
    <t>Jedinična cijena uključuje izradu i bojenje znakova i stupova, lijepljenje folija.</t>
  </si>
  <si>
    <t>Znakovi se postavljaju s desne strane ceste pokraj kolnika 0,3-0,2 m od ruba kolnika, na visini od 1,2 - 1,4 m.</t>
  </si>
  <si>
    <t>B.1.1.</t>
  </si>
  <si>
    <t>Znakovi izričitih naredbi (samo ploča znaka sa potrebnim materijalom za ugradnju na stup znaka). U cijenu ulazi izrada i bojenje znakova, lijepljenje folije i učvršćivanje ploče znaka na stup znaka.</t>
  </si>
  <si>
    <t xml:space="preserve">Obračun radova (prema st. 9-01.2 O.T.U.) po komadu postavljene ploče znaka. </t>
  </si>
  <si>
    <t>-znak B02</t>
  </si>
  <si>
    <t>B.1.2.</t>
  </si>
  <si>
    <t>Znakovi obavijesti (samo ploča znaka sa potrebnim materijalom za ugradnju na stup znaka). U cijenu ulazi izrada i bojenje znakova, lijepljenje folije i učvršćivanje ploče znaka na stup znaka.</t>
  </si>
  <si>
    <t xml:space="preserve">Obračun radova (prema st. 9-01.3 O.T.U.) po komadu postavljene ploče znaka. </t>
  </si>
  <si>
    <t>B.1.3.</t>
  </si>
  <si>
    <t>Stupovi prometnog znaka. U cijenu ulazi izrada i bojenje stupova, iskop i betoniranje temelja, učvršćivanje stupova i ostali poslovi vezani uz postavljanje znakova.</t>
  </si>
  <si>
    <t xml:space="preserve">Obračun radova (prema st. 9-01 O.T.U.) po komadu postavljenog stupa. </t>
  </si>
  <si>
    <t>- jednostruki stup</t>
  </si>
  <si>
    <t>Doprema i postavljanje opreme i prometnih znakova za označavanje i osiguranje gradilišta u tijeku rada.</t>
  </si>
  <si>
    <t>Sve prema "Pravilniku o označavanju radova i privremenih prepreka na putu":</t>
  </si>
  <si>
    <t>Obračun po kompletu postavljene opreme.</t>
  </si>
  <si>
    <t>OZNAKE NA KOLNIKU</t>
  </si>
  <si>
    <t>Materijal koji se koristi za označavanje na kolniku treba biti trajan i ne smije mijenjati boju. Koeficijent trenja treba biti približno jednak kao kod kolnika, sa maksimalnim odstupanjem +5% kod suhog i + 10% kod mokrog kolnika.</t>
  </si>
  <si>
    <t>Obračun radova (prema st. 9-02.1 O.T.U.) po dužnom metru iscrtane linije.</t>
  </si>
  <si>
    <t>B.2.2.</t>
  </si>
  <si>
    <t>B.2.3.</t>
  </si>
  <si>
    <t>Obračun radova (prema st. 9-02.3 O.T.U.) po kvadratnom metru.</t>
  </si>
  <si>
    <t>Iscrtavanje ostalih oznaka na kolniku bijelom bojom otpornom na atmosferilije.</t>
  </si>
  <si>
    <t>Cijena obuhvaća sav potreban materijal i rad.</t>
  </si>
  <si>
    <t xml:space="preserve">Obračun radova (prema st. 9-02.3 O.T.U.) po komadu izrađenog natpisa. </t>
  </si>
  <si>
    <t>Natpis na kolniku STOP</t>
  </si>
  <si>
    <t>REKAPITULACIJA</t>
  </si>
  <si>
    <t>A</t>
  </si>
  <si>
    <t>GRAĐEVINSKI RADOVI</t>
  </si>
  <si>
    <t>BETONSKI I AB RADOVI</t>
  </si>
  <si>
    <t>OSTALO</t>
  </si>
  <si>
    <t>SVEUKUPNO:</t>
  </si>
  <si>
    <t>U ovaj rad uključeno je preuzimanje i održavanje svih predanih osnovnih geodetskih snimaka i nacrta, te iskolčenja na terenu koja ja naručilac predao izvođaču na početku radova.</t>
  </si>
  <si>
    <t>Obračun po m iskolčene trase (prema O.T.U.,1-02.1.)</t>
  </si>
  <si>
    <t>• Geodetski snimak izvedenog stanja nakon završetka radova radi legaliziranja izvedenog stanja građevine u katastru i zemljišnoj knjizi i prema traženju investitora radi konačnog obračuna radova (zemljani radovi, kolnički zastor, oprema ceste, kontrola visina kolnika).</t>
  </si>
  <si>
    <t>Uređenje temeljnog tla (ispod nasipa) mehaničkim sabijanjem (2-08.1. O.T.U.) /.</t>
  </si>
  <si>
    <t>Izrada nosivog sloja od mehanički zbijenog zrnatog kamenog materijala debljine d=30 cm (5-01. O.T.U.), veličine zrna 0-63 mm.</t>
  </si>
  <si>
    <t>SANACIJA TEMELJNOG TLA U KOLIKO MODUL STIŠLJIVOSTI TEMELJNOG TLA NE ZADOVOLJAVA:</t>
  </si>
  <si>
    <t>Stavku izvesti nakon ispitivanja i u dogovoru sa nadzornim inženjerom. Količine će se naknadno obračunavati prema stvarno izvedenim radovima.</t>
  </si>
  <si>
    <t>A.2.9.</t>
  </si>
  <si>
    <t>Izrada i ugradba sloja asfaltbetona AB 8, na pješačkoj podlozi debljine d=5cm.</t>
  </si>
  <si>
    <t>Izrada pješačke ograde od pravokutnih profila.</t>
  </si>
  <si>
    <t>IZRADA PROJEKATA IZVEDENOG STANJA</t>
  </si>
  <si>
    <t>Obračun po komplet izvedenim radovima:</t>
  </si>
  <si>
    <t>Stavka obuhvaća troškove projektiranja  i sve ostale troškove potrebne da bi  projekti ispunjavali sve Zakonske uvijete. Sukladno pozitivnoj Zakonskoj regulativi ukoliko projektant projekta izvedenog stanja nije isti kao projektant glavnog projekta,  projekti moraju biti predani projektantu glavnog projekta na uvid kako bi isti izdao mišljenje o uskađenosti porjekata stvarno izvedenog stanja sa glavnim te ga dostavio nadležnom tijelu koje je izdalo potvrdu glavnih projekata. Projekti izvednog stanja se moraju izraditi u tri (3) primjeraka.</t>
  </si>
  <si>
    <t>A.2.5.</t>
  </si>
  <si>
    <t>A.5.1.</t>
  </si>
  <si>
    <t>A.5.2.</t>
  </si>
  <si>
    <r>
      <t>m</t>
    </r>
    <r>
      <rPr>
        <vertAlign val="superscript"/>
        <sz val="10"/>
        <color indexed="8"/>
        <rFont val="Tahoma"/>
        <family val="2"/>
        <charset val="238"/>
      </rPr>
      <t>2</t>
    </r>
  </si>
  <si>
    <t>A.1.2.</t>
  </si>
  <si>
    <t>a'</t>
  </si>
  <si>
    <t>A.1.3.</t>
  </si>
  <si>
    <t>(St. 1-02.1. O.T.U.)</t>
  </si>
  <si>
    <t>m'</t>
  </si>
  <si>
    <t>A.1.4.</t>
  </si>
  <si>
    <t>Snimanje i osiguranje profila ceste</t>
  </si>
  <si>
    <t>(St. 1-02.3. O.T.U.)</t>
  </si>
  <si>
    <t xml:space="preserve">Prije početka zemljanih radova izvođač mora postaviti profile prema projektiranim poprečnim profilima. Bez pisane potvrde nadzornog inženjera ne mogu se priznati nikakve izmjene u poprečnim profilima u odnosu na projekt. </t>
  </si>
  <si>
    <t>Obračun se vrši po komadu snimljenog i osiguranog profila.</t>
  </si>
  <si>
    <t>Strojno uklanjanje grmlja i drveća (1-03.1 O.T.U.).</t>
  </si>
  <si>
    <t>A.1.5.</t>
  </si>
  <si>
    <t>Strojno uklanjanje grmlja i šiblja sa guranjem na udaljenost do 20 m.</t>
  </si>
  <si>
    <t>Rad obuhvaća krčenje i uklanjanje šiblja i grmlja s korijenjem sa površina predviđenih u projektu ili po odredbama nadzornog inženjera.</t>
  </si>
  <si>
    <t>Obračun radova:      
Rad se mjeri i obračunava u kvadratnim metrima grmljem i šibljem zarasle površine.</t>
  </si>
  <si>
    <t xml:space="preserve">Sječa stabala  (OTU 1-03.1). </t>
  </si>
  <si>
    <t>Obračun radova:     
Obračun po komadu odstranjenog i deponiranog stabla.</t>
  </si>
  <si>
    <t>U jediničnoj cijeni sadržan je sav potreban rad i materijal oko sječe, iskopa, izvlačenja, piljenja grana na mjeru podesnu za transport, utovara i prijevoza panjeva, grana i ostalog materijala na deponiju.</t>
  </si>
  <si>
    <t>Promjera Ø10-30 cm:</t>
  </si>
  <si>
    <t>Promjera Ø&gt;30 cm:</t>
  </si>
  <si>
    <t xml:space="preserve">Zarezivanje postojećeg asfalta na mjestu spoja sa postojećom prometnicom, bez obzira na debljinu sloja. </t>
  </si>
  <si>
    <t>Obračun po m' zarezanog asfalta.</t>
  </si>
  <si>
    <t xml:space="preserve">Postava zaštitne ograde s obje strane, duž čitave trase kanala. Zaštitna ograda mora biti u svemu u skladu sa svim važećim pravilnicima i propisima. </t>
  </si>
  <si>
    <t xml:space="preserve">Obračun po m' izvedene ograde. </t>
  </si>
  <si>
    <t>Obračun po komadu gotovog mostića.</t>
  </si>
  <si>
    <t>Nabava materijala, izrada, postava i demontaža mostića za  prijelaz preko iskopanog rova za vrijeme izvođenja radova. Drveni mostići za prijelaz ljudi trebaju biti izvedeni od dasaka debljine 50mm, a sam mostić mora biti osiguran sa dvije strane dovoljno čvrstom ogradom. U cijenu stavke uključen je sav potreban materijal, rad, postavljanje po potrebi na dijelovima trase gdje se izvode radovi, te demontaža nakon izvedenih radova.</t>
  </si>
  <si>
    <t>Prije početka zemljanih radova u suradnji sa nadležnim institucijama utvrditi dubine i pozicije svih podzemnih instalacija duž čitave trase na terenu. Tijekom izvođenja radova pratiti  da ne dođe do njihovog oštećenja.</t>
  </si>
  <si>
    <t>Obračun po m' trase.</t>
  </si>
  <si>
    <t>A.2.1.</t>
  </si>
  <si>
    <t>Iskop humusa debljine sloja 20 cm (2-01., O.T.U.).</t>
  </si>
  <si>
    <r>
      <t>m</t>
    </r>
    <r>
      <rPr>
        <vertAlign val="superscript"/>
        <sz val="10"/>
        <color indexed="8"/>
        <rFont val="Tahoma"/>
        <family val="2"/>
        <charset val="238"/>
      </rPr>
      <t>3</t>
    </r>
  </si>
  <si>
    <t xml:space="preserve">Rad obuhvaća površinski iskop humusa predviđene debljine i njegovo prebacivanje u stalnu ili privremenu deponiju. Humus se iskopava isključivo strojno, a ručno jedino tamo gdje to strojno ne bi mogli obaviti na zadovoljavajući način. Površine na kojima je nakon iskopa humusa predviđena izrada nasipa potrebno je odmah urediti i sabiti. Iskopani humus treba deponirati u blizini trase, tako da prilikom upotrebe pristup do njega bude neometan, odnosno višak humusa treba odvesti u stalnu deponiju prethodno predviđene lokacije i oblika.
</t>
  </si>
  <si>
    <t>A.2.2.</t>
  </si>
  <si>
    <t>A.2.2.1.</t>
  </si>
  <si>
    <t>A.2.2.2.</t>
  </si>
  <si>
    <t>A.2.3.</t>
  </si>
  <si>
    <t>U cijenu ulazi iskop, prebacivanje, utovar iskopanog materijala u prijevozno sredstvo, profiliranje i planiranje terena prema poprečnim profilima u projektu ili kako odredi nadzorni inženjer u ovisnosti o terenskim prilikama.
Pri iskopu voditi računa o postojećoj infrastrukturi da ne dođe do uništenja ili oštećenja iste i po potrebi u područjima prolaza komunalnih instalacija iskop vršiti ručno.</t>
  </si>
  <si>
    <t>A.2.3.1.</t>
  </si>
  <si>
    <t>A.2.3.2.</t>
  </si>
  <si>
    <t>Iskop u materijalu "A" kategorije:</t>
  </si>
  <si>
    <t>Iskop u materijalu "B" kategorije:</t>
  </si>
  <si>
    <r>
      <t>Obračunava se po m</t>
    </r>
    <r>
      <rPr>
        <vertAlign val="superscript"/>
        <sz val="10"/>
        <rFont val="Tahoma"/>
        <family val="2"/>
        <charset val="238"/>
      </rPr>
      <t>3</t>
    </r>
    <r>
      <rPr>
        <sz val="10"/>
        <rFont val="Tahoma"/>
        <family val="2"/>
        <charset val="238"/>
      </rPr>
      <t xml:space="preserve"> stvarno prevezene mase materijala u sraslom stanju na određenu udaljenost.</t>
    </r>
  </si>
  <si>
    <t>A.2.4.3.</t>
  </si>
  <si>
    <t>Obračun u zbijenom stanju /geodetski snimljenom/.</t>
  </si>
  <si>
    <t>A.2.6.</t>
  </si>
  <si>
    <r>
      <t>Obračunava se po m</t>
    </r>
    <r>
      <rPr>
        <vertAlign val="superscript"/>
        <sz val="10"/>
        <rFont val="Tahoma"/>
        <family val="2"/>
        <charset val="238"/>
      </rPr>
      <t>2</t>
    </r>
    <r>
      <rPr>
        <sz val="10"/>
        <rFont val="Tahoma"/>
        <family val="2"/>
        <charset val="238"/>
      </rPr>
      <t xml:space="preserve"> stvarno uređenog temeljnog tla.</t>
    </r>
  </si>
  <si>
    <r>
      <t>m</t>
    </r>
    <r>
      <rPr>
        <vertAlign val="superscript"/>
        <sz val="10"/>
        <rFont val="Tahoma"/>
        <family val="2"/>
        <charset val="238"/>
      </rPr>
      <t>2</t>
    </r>
  </si>
  <si>
    <r>
      <t>Obračunava se po m</t>
    </r>
    <r>
      <rPr>
        <vertAlign val="superscript"/>
        <sz val="10"/>
        <rFont val="Tahoma"/>
        <family val="2"/>
        <charset val="238"/>
      </rPr>
      <t>2</t>
    </r>
    <r>
      <rPr>
        <sz val="10"/>
        <rFont val="Tahoma"/>
        <family val="2"/>
        <charset val="238"/>
      </rPr>
      <t xml:space="preserve"> potpuno uređene i zbijene posteljice.</t>
    </r>
  </si>
  <si>
    <r>
      <t>Obračun se vrši po m</t>
    </r>
    <r>
      <rPr>
        <vertAlign val="superscript"/>
        <sz val="10"/>
        <color indexed="8"/>
        <rFont val="Tahoma"/>
        <family val="2"/>
        <charset val="238"/>
      </rPr>
      <t>3</t>
    </r>
    <r>
      <rPr>
        <sz val="10"/>
        <color indexed="8"/>
        <rFont val="Tahoma"/>
        <family val="2"/>
        <charset val="238"/>
      </rPr>
      <t xml:space="preserve"> ugrađenog materijala u zbijenom stanju.</t>
    </r>
  </si>
  <si>
    <r>
      <t>Obračun se vrši po m</t>
    </r>
    <r>
      <rPr>
        <vertAlign val="superscript"/>
        <sz val="10"/>
        <color indexed="8"/>
        <rFont val="Tahoma"/>
        <family val="2"/>
        <charset val="238"/>
      </rPr>
      <t>2</t>
    </r>
    <r>
      <rPr>
        <sz val="10"/>
        <color indexed="8"/>
        <rFont val="Tahoma"/>
        <family val="2"/>
        <charset val="238"/>
      </rPr>
      <t xml:space="preserve"> gornje površine habajućeg sloja.</t>
    </r>
  </si>
  <si>
    <t>BETONSKI I A.B. RADOVI</t>
  </si>
  <si>
    <t>Zid izvan temelja treba betonirati u propisno izrađenoj i pripremljenoj oplati, koja osigurava mjere i položaj zida prema projektu. 
Kakvoća betona određena je projektom, a mora udovoljavati odgovarajućim odredbama propisa za beton i odredbama O.T.U.
Beton i armatura potpornog zida ugrađuju se prema zahtjevima projekta, te također prema prije navedenim odredbama.
Beton se mješa strojno a ugrađuje vibriranjem tako da ne dođe do segregacije i da površine betona nakon skidanja oplate budu ravne i glatke. Ne dopuštaju se horizontalni prkidi u betonu, a ako ipak nastanu, u prekidu zida treba ugraditi sidra od armature u količini 0,3 % od betonskog presjeka, a površine spojeva obraditi kao pri nastavku betoniranja.</t>
  </si>
  <si>
    <t>U cijenu uračunata monjerka na koju se postavlja pješačka ograda i konzole.</t>
  </si>
  <si>
    <t>ARMIRAČKI RADOVI</t>
  </si>
  <si>
    <t xml:space="preserve">Dobava, savijanje, čišćenje, postava i vezivanje betonskog željeza. Obavezna postava distancera prema traženju u dokumentaciji. Armatura prema projektu konstrukcije potpornih zidova. Obračun po kg ugrađenog željeza. </t>
  </si>
  <si>
    <t xml:space="preserve">Sva armatura koja se upotrebljava za armiračke radove mora u pogledu kvalitete, čvrstoće, uskladištenja, savijanja i polaganja u konstrukcije, biti u skladu s postojećim standardima i propisima. Prije polaganja, armatura mora biti očišćena od hrđe i nečistoće. Ugrađivati se mora armatura po profilima iz statičkog proračuna, odnosno nacrta savijanja. Ukoliko je onemogućena nabava određenih profila, zamjena profila obavlja se uz odobrenje statičara. Postavljenu armaturu prije betoniranja pregledava rukovoditelj gradilišta i nadzorni inženjer, te statičar po odluci nadzornog inženjera.
</t>
  </si>
  <si>
    <t>kg</t>
  </si>
  <si>
    <t>Dobava, čišćenje, postava i vezivanje armaturne mreže. Obavezna postava distancera prema traženju u dokumentaciji. Armatura prema projektu konstrukcije potpornih zidova . Obračun po kg ugrađene armaturne mreže.</t>
  </si>
  <si>
    <t>Potpori zidova.</t>
  </si>
  <si>
    <t>Potporih zidova.</t>
  </si>
  <si>
    <t>A.6.1.</t>
  </si>
  <si>
    <t>A.6.2.</t>
  </si>
  <si>
    <t>A.6.3.</t>
  </si>
  <si>
    <t>A.7.</t>
  </si>
  <si>
    <t>A.7.1</t>
  </si>
  <si>
    <t>UKUPNO:</t>
  </si>
  <si>
    <r>
      <t>Obračun se vrši po m</t>
    </r>
    <r>
      <rPr>
        <vertAlign val="superscript"/>
        <sz val="10"/>
        <rFont val="Tahoma"/>
        <family val="2"/>
        <charset val="238"/>
      </rPr>
      <t>3</t>
    </r>
    <r>
      <rPr>
        <sz val="10"/>
        <rFont val="Tahoma"/>
        <family val="2"/>
        <charset val="238"/>
      </rPr>
      <t xml:space="preserve"> stvarno iskopanog humusa u sraslom stanju, a jedinična cijena uključuje iskop humusa, prebacivanje u deponiju sa razastiranjem i planiranjem, kao i sve ostalo prema važećim propisima za ovu stavku.</t>
    </r>
  </si>
  <si>
    <r>
      <t>Obračun po m</t>
    </r>
    <r>
      <rPr>
        <vertAlign val="superscript"/>
        <sz val="10"/>
        <rFont val="Tahoma"/>
        <family val="2"/>
        <charset val="238"/>
      </rPr>
      <t>3</t>
    </r>
    <r>
      <rPr>
        <sz val="10"/>
        <rFont val="Tahoma"/>
        <family val="2"/>
        <charset val="238"/>
      </rPr>
      <t xml:space="preserve"> stvarno iskopanog sraslog tla odgovarajuće kategorije. Jedinična cijena uključuje iskop, guranje i utovar u prijevozno sredstvo. (Prema O.T.U., T.2.2.).</t>
    </r>
  </si>
  <si>
    <t xml:space="preserve">A.6. </t>
  </si>
  <si>
    <t>B.2.4.</t>
  </si>
  <si>
    <t>B.2.5.</t>
  </si>
  <si>
    <t>B.2.6.</t>
  </si>
  <si>
    <t>UKUPNO: A.1. PRIPREMNI RADOVI</t>
  </si>
  <si>
    <t>UKUPNO: A.2. ZEMLJANI RADOVI</t>
  </si>
  <si>
    <t>UKUPNO: A.3. KOLNIČKA KONSTRUKCIJA</t>
  </si>
  <si>
    <t>UKUPNO: A.4. BETONSKI I A.B. RADOVI</t>
  </si>
  <si>
    <t>UKUPNO: A.5. ARMIRAČKI RADOVI</t>
  </si>
  <si>
    <t>UKUPNO: A.6. NOGOSTUPI</t>
  </si>
  <si>
    <t>UKUPNO: A.7. OSTALI RADOVI</t>
  </si>
  <si>
    <t xml:space="preserve">UKUPNO: A/ GRAĐEVINSKI RADOVI </t>
  </si>
  <si>
    <t>Kategorije tla materijala za definiranje zemljanih radova određena je procjenom projektanta nakon obilaska trase:  ktg. "A" 30% i ktg. "B" 70%. Stvarne količine pojedinih kategorija materijala određuje se komisijski na poprečnom profilu u postotku od cjelokupne površine poprečnog profila.</t>
  </si>
  <si>
    <t>Strojni široki iskop usjeka i zasjeka u materijalu "A" kategorije sa guranjem do 40 m i utovarom/ svi čvrsti materijali gdje je potrebno miniranje kod cijelog iskopa/.</t>
  </si>
  <si>
    <t>A.1.6.</t>
  </si>
  <si>
    <t>A.1.7.</t>
  </si>
  <si>
    <t>A.1.8.</t>
  </si>
  <si>
    <t>A.1.9.</t>
  </si>
  <si>
    <t>A.1.10.</t>
  </si>
  <si>
    <t>Obračun po m' ograde.</t>
  </si>
  <si>
    <t>Obračun po m' srušenog zida.</t>
  </si>
  <si>
    <t>Rušenje postojećih suhozida (gromača) na trasi nove ceste i odlaganje materijala na deponiju gradilišta.</t>
  </si>
  <si>
    <t xml:space="preserve">Iskop za temelje potpornih zidova. </t>
  </si>
  <si>
    <t>Količine pojedinih kategorija materijala određuju se komisijski na poprečnim profilima, u postotku od cjelokupne površine poprečnog profila.</t>
  </si>
  <si>
    <t>Radovi obuhvaćaju sva potrebna geodetska mjerenja kojima se podaci iz projekta prenose na teren, osiguranje osi ceste i stalnih visinskih točaka za vrijeme građenja odnosno predaje radova.</t>
  </si>
  <si>
    <t>A.7.2</t>
  </si>
  <si>
    <t>Izgradnja suhozida prirodnim kamenim materijalom bez vezivnih materijala. Suhozid izvesti visine cca 120 cm.</t>
  </si>
  <si>
    <t>Obračun radova po dužnom metru izvedenog suhozida.</t>
  </si>
  <si>
    <t>Skidanje postojeće metalne olične ograde visine do 2,00 metara, zbog izvođenja radova, odlaganje na privremenu deponiju i njena ponovna montaža i ličenje spojeva. Ukoliko se postojeća ograda ošteti u sklopu stavke izvođač je dužan izraditi novu ogradu. U cijenu stavke uračunata i obnova suhozida te nosača ograde ukoliko se isti oštete.</t>
  </si>
  <si>
    <t>Završni nosivi sloj od mehanički sabijenog kamenog materijala mora zadovoljiti zahtjeve iz tabele 15, a modul stišljivosti dobiven pločom promjera 30 cm treba biti  Ms=100 MN/m2, a Sz=100%.</t>
  </si>
  <si>
    <t>Izrada nosivih slojeva od bitumeniziranog kamenog materijala BNS 22a debljine d=6cm (5-0.4. O.T.U.)</t>
  </si>
  <si>
    <t>Izrada habajućeg sloja na principu asfaltbetona AB 11e debljine d=4cm, u svemu prema O.T.U., 6-03.</t>
  </si>
  <si>
    <t>-znak C02</t>
  </si>
  <si>
    <t>PRIPREMNI, PRETHODNI I ZAVRŠNI RADOVI</t>
  </si>
  <si>
    <t>Obračun po m.</t>
  </si>
  <si>
    <t>Pažljivi ručni poprečni iskop radi traženja postojećih instalacija, te pridržavanje i osiguravanje istih tijekom iskopa rova. Nakon zatrpavanja rova oko postojećih instalacija dobaviti, dopremiti, ugraditi pijesak i traku upozorenja.</t>
  </si>
  <si>
    <t>Jedinična cijena stavke uključuje sav potreban rad, materijal, pomoćna sredstva i transporte za izvedbu stavke.</t>
  </si>
  <si>
    <t>Obračun po komadu.</t>
  </si>
  <si>
    <t>Pažljivi ručni uzdužni iskop uz postojeće instalacije, te pridržavanje i osiguravanje istih tijekom iskopa rova. Nakon zatrpavanja rova oko postojećih instalacija dobaviti, dopremiti, ugraditi pijesak i traku upozorenja.</t>
  </si>
  <si>
    <t>Fotodokumentaciju predati na CD-u.</t>
  </si>
  <si>
    <t xml:space="preserve">Strojno ručni iskop rova, s planiranjem rova, za polaganje cijevi u terenu bez obzira na kategoriju. Dubina, širina i pokos strana iskopa rova su dani u nacrtima uzdužnog presjeka i detalja rova. Dno kanala isplanirati s točnošću od 3 cm. Sveukupan materijal odmah ukrcati u kamione i odvoziti na privremenu deponiju. </t>
  </si>
  <si>
    <t>Strojni iskop obaviti uz pomoć pneumatskog alata, a iznimno ručno u blizini postojećih podzemnih instalacija. Sve troškove zbog eventualnog oštećenja nastalih uslijed neprimijenjene zaštite i nestručnog rada, snositi će izvoditelj radova.</t>
  </si>
  <si>
    <t>Stavka uključuje i strojno zbijanje dna rova projektiranog kanala do potrebne zbijenosti od 10MN/m2, te čišćenje rova od obrušenog materijala u svim fazama radova. Obračun će se izvršiti u idealnom profilu (prema iskazu masa) bez priznavanja prekomjerno izvedenih količina iskopa.</t>
  </si>
  <si>
    <t>Jediničnom cijenom obuhvaćen je sav potreban rad i materijal.</t>
  </si>
  <si>
    <t>Obračun po m³ iskopanog materijala u sraslom stanju.</t>
  </si>
  <si>
    <t>Oborinska</t>
  </si>
  <si>
    <t>Količina iskopa za rov + proširenja za okna + iskop za upojni bunar</t>
  </si>
  <si>
    <t>m³</t>
  </si>
  <si>
    <r>
      <t>Obračun po 1 m</t>
    </r>
    <r>
      <rPr>
        <vertAlign val="superscript"/>
        <sz val="10"/>
        <rFont val="Tahoma"/>
        <family val="2"/>
        <charset val="238"/>
      </rPr>
      <t>2</t>
    </r>
    <r>
      <rPr>
        <sz val="10"/>
        <rFont val="Tahoma"/>
        <family val="2"/>
        <charset val="238"/>
      </rPr>
      <t xml:space="preserve"> isplaniranog dna kanala.</t>
    </r>
  </si>
  <si>
    <t>Ručni iskop uz postojeće instalacije koje idu paralelno ili poprečno s trasom projektiranog ogranka i koje se u slučaju potrebe mogu pomaknuti radi izvedbe cjevovoda. Iskop bez obzira na kategoriju tla. Iskop obuhvaća i pažljivo pomicanje kabela uz obavezan nadzor njegova Vlasnika, ako se za to ukaže potreba. Iskopani materijal ukrcavati na kamione i odmah odvoziti na deponiju. U jediničnu cijenu uključiti sve zaštitne i sigurnosne mjere duž trase cjevovoda. Stavka uključuje i potrebno razupiranje rova da ne dođe do obrušavanja.</t>
  </si>
  <si>
    <t xml:space="preserve"> kn</t>
  </si>
  <si>
    <t xml:space="preserve">Dobava, doprema i polaganje u rov sitnog pijeska, veličine frakcije 0-8mm za izradu posteljice ispod cjevovoda. Veličina zrna najviše 8,0mm. Pješčanu posteljicu nasuti u  dno rova debljine 10 cm. Prilikom izrade treba se pridržavati pada iz uzdužnog profila, tako da cijev po cijeloj dužini leži na podlozi, točno prema projektiranoj visini i nagibu. Zbijanje posteljice izvodi se pažljivo lakim strojem (žabom). </t>
  </si>
  <si>
    <t>Jedinična cijena stavke uključuje sav potreban rad i materijal i transporte za izvedbu opisanog rada. Zbijanje temeljnog tla u miješanim mat. treba izvršiti tako da se postigne stupanj zbijenosti u odnosu na standardni Proctorov postupak Sz = 100 % od maksimalne zbijenosti, odnosno modul stišljivosti Ms 20 N/mm2, ovisno o visini projektiranog nasipa.</t>
  </si>
  <si>
    <t xml:space="preserve">  </t>
  </si>
  <si>
    <t>Obračun po m³ ugrađenog pijeska u zbijenom stanju.</t>
  </si>
  <si>
    <t>Dobava, doprema i polaganje u rov sitnog pijeska, veličine frakcije 0-8mm za izradu posteljice i obloge za postojeće podzemne instalacije koje prolaze poprijeko iskopanog rova. Prosječna debljina sloja pijeska oko cijevi je cca 30cm. Debljina pjeska za ostale instalacije je cca 30cm po cjeloj širini rova na mjestu križanja postojećih i projektiranih cjevovoda. Jedinična cijena stavke uključuje sav potreban rad i materijal i transporte za izvedbu opisanog rada.</t>
  </si>
  <si>
    <t xml:space="preserve">a'        </t>
  </si>
  <si>
    <t>Obračun po m³ ugrađenog materijala u zbijenom stanju.</t>
  </si>
  <si>
    <t>Dovoz i zatrpavanje preostalog dijela rova do kolničke konstrukcije, zamjenskim materijalom. Zatrpavati u slojevima s polijevanjem vodom i pažljivim zbijanjem do sloja tampona. Slojevi mogu biti najviše 30cm. Maksimalni promjer frakcije 10 cm i to jednoliko zastupljene sve frakcije. Zatrpavanje prvog sloja izvesti ručno, a ostalo strojno. Na prometnim površinama modul stišljivosti posteljice mjeren kružnom pločom Ø30cm iznosi Ms³40MN/m2, što treba dokazati atestom.</t>
  </si>
  <si>
    <t>Jedinična cijena stavke uključuje sav potreban rad i materijal, pomoćna sredstva i transporte za izvedbu stavke.</t>
  </si>
  <si>
    <t>Obračun po m³ ugrađenog materijala u zbijenom stanju</t>
  </si>
  <si>
    <t>Obračun po m³ prevezenog materijala, bez obzira na kategoriju. Koeficijent rastresitosti uključiti u jediničnu cijenu.</t>
  </si>
  <si>
    <t xml:space="preserve">    </t>
  </si>
  <si>
    <r>
      <t>m</t>
    </r>
    <r>
      <rPr>
        <vertAlign val="superscript"/>
        <sz val="10"/>
        <rFont val="Tahoma"/>
        <family val="2"/>
        <charset val="238"/>
      </rPr>
      <t>'</t>
    </r>
  </si>
  <si>
    <t>B.1/</t>
  </si>
  <si>
    <t>UKUPNO: B.1/ PRIPREMNI, PRETHODNI I ZAVRŠNI RADOVI</t>
  </si>
  <si>
    <t xml:space="preserve">B.2/ </t>
  </si>
  <si>
    <t>B.2.1.</t>
  </si>
  <si>
    <t>B.2.7.</t>
  </si>
  <si>
    <t>Dobava, doprema i postavljanje PVC signalne trake („OBORINSKA“). PVC traka postavlja se 30cm iznad tjemena cijevi tj. na pješčani zasip cijevi.</t>
  </si>
  <si>
    <t>Obračun po m postavljene trake.</t>
  </si>
  <si>
    <t>B.2.8.</t>
  </si>
  <si>
    <t>B.2.9.</t>
  </si>
  <si>
    <t xml:space="preserve">ODVODNJA OBORINSKE VODE </t>
  </si>
  <si>
    <t>BETONSKI RADOVI</t>
  </si>
  <si>
    <t xml:space="preserve">kom               </t>
  </si>
  <si>
    <t xml:space="preserve">Betonski slivnici - vodolovna grla.                                                                                 
Izrada tipskih betonskih slivnika sa betonom C20/25, sve prema priloženom detalju.   
 - betonsko dno 
 - betonska cijev Φ500 
 - betonska obloga C 20/25 15cm 
 - daščana oplata
 - lijevano-željezna kišna rešetka 400x400 za 25Mp prema HRN.J&amp;6.254(II-1970)
 - Tipski uložci sa brtvenim prstenom za spoj cijevi i betonskog okna 
 - svijetli otvor Φ50 cm  dubine d=150cm 
</t>
  </si>
  <si>
    <t>U cijenu je uračunat sav potreban rad i materijal, kao i potrebna oplata, armatura...</t>
  </si>
  <si>
    <t>Obračun po komadu kompletnog slivnika.</t>
  </si>
  <si>
    <t>H= 150cm</t>
  </si>
  <si>
    <t xml:space="preserve">Kompletna izvedba upojnog bunara pravokutnog oblika. Stavka uključuje izradu oplate, betoniranje zidova upojnog bunara u C25/30. Dno upojnog bunara je slobodno. U stjenkama bunara ostaviti otvor za ulaz dovodne cijevi. Debljina vertikalnih stjenke je 25cm. Zidove upojnog bunara perforirati sa otvorima ø100 (prema detalju).  Izvedba armiranobetonske ploče okna od C25/30, debljine 20cm na dubini 35cm ispod kote terena. U svježu betonsku masu ugraditi odmah okvir lijevano željeznog poklopca. Visinski položaj poklopca uskladiti s okolnim terenom, kako bi poklopac bio u razini okolnog terena. </t>
  </si>
  <si>
    <t>U cijenu je uračunat sav potreban rad i materijal, kao i potrebna oplata, armatura (prema nacrtnoj dokumentaciji)…Ispod upojnog bunara izvesti sloj od kamenog nabačaja u debljini od 50cm.</t>
  </si>
  <si>
    <t>Obračun po komadu kompletno izvedene stvake.</t>
  </si>
  <si>
    <t>svj. dim. 600x250 h= 200cm</t>
  </si>
  <si>
    <t>MONTERSKI RADOVI</t>
  </si>
  <si>
    <t>Obračun po m' izvedene stavke.</t>
  </si>
  <si>
    <t xml:space="preserve">Ispitivanje oborinske  mreže na nepropusnost, prema važećim tehničkim propisima. U stavku je uključen sav potreban rad i materijal, te višekratna ispitivanja, odnosno ukoliko se ukaže potreba zbog dinamike građenja i  ispitvanja dijelova cjevoovda. </t>
  </si>
  <si>
    <t xml:space="preserve">Snimanje izvedenog kolektora oborinske odvodnje, po završetku svih radova robot – kamerom, te detekcija stanja prema HRN EN 13508-2/AC:2007. Izvođač je dužan obavjestiti Investitora, o završenim radovima na kolektorima minimalno 10 dana prije primopredaje, radi detekcije stanja prema normi. Završno snimanje izvodi stručna služba. </t>
  </si>
  <si>
    <t>B.3/</t>
  </si>
  <si>
    <t>B.3.1.</t>
  </si>
  <si>
    <t>B.3.2.</t>
  </si>
  <si>
    <t>B.3.3.</t>
  </si>
  <si>
    <t>B.4/</t>
  </si>
  <si>
    <t>UKUPNO: B.3/BETONSKI RADOVI</t>
  </si>
  <si>
    <t>UKUPNO: B.2/ZEMLJANI RADOVI</t>
  </si>
  <si>
    <t>B.4.1.</t>
  </si>
  <si>
    <t>B.4.2.</t>
  </si>
  <si>
    <t>B.4.3.</t>
  </si>
  <si>
    <t>B.4.4.</t>
  </si>
  <si>
    <t>B.4.5.</t>
  </si>
  <si>
    <t xml:space="preserve">C.1./ </t>
  </si>
  <si>
    <t>C/</t>
  </si>
  <si>
    <t>C.1.1.</t>
  </si>
  <si>
    <t>C.1.2.</t>
  </si>
  <si>
    <t>C.1.3.</t>
  </si>
  <si>
    <t>C.1.4.</t>
  </si>
  <si>
    <t>UKUPNO: C.1. PROMETNI ZNAKOVI</t>
  </si>
  <si>
    <t xml:space="preserve">C.2./ </t>
  </si>
  <si>
    <t>C.2.1</t>
  </si>
  <si>
    <t>C.2.2.</t>
  </si>
  <si>
    <t>C.2.3.</t>
  </si>
  <si>
    <t>C.2.4.</t>
  </si>
  <si>
    <t>C.1.</t>
  </si>
  <si>
    <t>C.2.</t>
  </si>
  <si>
    <t>B.2/</t>
  </si>
  <si>
    <t>UKUPNO: C/ PROMETNA OPREMA</t>
  </si>
  <si>
    <t>UKUPNO: C.2. OZNAKE NA KOLNIKU</t>
  </si>
  <si>
    <t xml:space="preserve">UKUPNO: B/ ODVODNJA OBORINSKE VODE </t>
  </si>
  <si>
    <t>Kompletna izvedba novih betonskih revizijskih okana kanalizacije debljine stijenke dna i zidova 20 cm.</t>
  </si>
  <si>
    <t>Stavka uključuje dobavu i dopremu svih potrebnih materijala i opreme, potrebne radove, betonske, armiranobetonske, zidarske tesarske, ugradbu opreme i dr.</t>
  </si>
  <si>
    <t>Radovi i materijali za izvedbu jednog okna:</t>
  </si>
  <si>
    <r>
      <t>Betoniranje dna i zidova okna betonom razreda tlačne čvrstoće C25/30</t>
    </r>
    <r>
      <rPr>
        <sz val="10"/>
        <rFont val="Tahoma"/>
        <family val="2"/>
        <charset val="238"/>
      </rPr>
      <t xml:space="preserve"> sa dodatkom sredstva za povećanje vodonepropusnosti V-4, u dvostranoj glatkoj oplati.</t>
    </r>
  </si>
  <si>
    <t xml:space="preserve">Izvedba armiranobetonske pokrovne ploče okna betonom razreda tlačne čvrstoće C25/30, d=15 cm. </t>
  </si>
  <si>
    <t>Uključena je sva potrebna armatura oznake čelika B500B. Na donjoj površini ploče ne smije se pojaviti armatura, a zaštitni sloj betona mora biti najmanje 3.5 cm.</t>
  </si>
  <si>
    <t>Beton ugrađivati pomoću pervibratora, a pripremiti ga i njegovati prema Pravilniku TPBK.</t>
  </si>
  <si>
    <t>Kinetu izraditi od betona C16/20 u pravilnom hidrauličkom obliku. Površinu kinete obraditi cementinim mortom omjera 1:2, debljine 2 cm, zagladiti do crnog sjaja. Kineta unutar okna mora imati uzdužni nagib kao i ostali dio trase. Dubina kinete mora iznositi 2/3 promjera cijevi, a minimalna visina od dna okna 5 cm.</t>
  </si>
  <si>
    <t>Dobava, doprema, izrada, montiranje i skidanje glatke oplate.</t>
  </si>
  <si>
    <t>Unutarnje površine dna i zidova okna obraditi brzovezućim kitom (tikovit ili sličan materijal), zapunjavanjem rupa u betonu do postizanja vodonepropusnosti te gletanjem istom vodonepropusnom masom, do visine pokrovne ploče, u dva sloja, u svemu prema uputama Proizvođača.</t>
  </si>
  <si>
    <t>Izrada okvira poklopca visine 30 cm od betona C25/30 s ugradnjom potrebne armature i ankera od nehrđajućeg čelika Ø12 sa navojem (4 kom po oknu) i 2x matica M12 s podloškom (8 po oknu), sve za kompletnu montažu poklopca i sve prema detalju iz projekta.</t>
  </si>
  <si>
    <t>U jediničnoj cijeni stavke obuhvaćeni su svi potrebni materijali, radovi, pomoćna sredstva i transport za kompletnu izvedbu.</t>
  </si>
  <si>
    <t>1.1.</t>
  </si>
  <si>
    <t xml:space="preserve">Kompletna izrada betonskog okna veličine 1.00x0.80 m, h &lt; 3,0 m </t>
  </si>
  <si>
    <t>Prosječne količine materijala za 1 okno :</t>
  </si>
  <si>
    <t>beton C25/30 za dno,</t>
  </si>
  <si>
    <t>beton C25/30 za zidove, s oplatom</t>
  </si>
  <si>
    <t xml:space="preserve">beton za pokrovnu ploču C25/30 te okvir poklopca sve sa oplatom, </t>
  </si>
  <si>
    <t>beton C16/20 za kinetu</t>
  </si>
  <si>
    <t>ankeri</t>
  </si>
  <si>
    <t xml:space="preserve">armatura </t>
  </si>
  <si>
    <t>197,41 kg</t>
  </si>
  <si>
    <r>
      <t xml:space="preserve">Kompletna izvedba revizionih okana, </t>
    </r>
    <r>
      <rPr>
        <sz val="10"/>
        <rFont val="Tahoma"/>
        <family val="2"/>
        <charset val="238"/>
      </rPr>
      <t>od armiranog betona, pravokutnog/kvadratnog tlocrta.</t>
    </r>
  </si>
  <si>
    <t>Dobava i montaža PEHD cijevi SN8 ili neki drugi jednakovrijedan proizvod  za instalaciju oborinske otpadne vode. Cijevi se postavljaju u odgovarajućem padu prema projektu u prije pripremljenu pješčanu ili betonsku posteljicu. Uračunati sav spojni i brtveni materijal. U svemu se držati uputstava o montaži date po proizvođaču cijevi. U cijenu uračunat sav potreban rad i materijal.</t>
  </si>
  <si>
    <t>Uređenje zelenih površina.</t>
  </si>
  <si>
    <t>Obračun po m3 stvarno uređene zemlje.</t>
  </si>
  <si>
    <t>U cijenu je uključen i dodatak humusa i mineralnog gnojiva NPK, kao i inicijalno zaljevane.</t>
  </si>
  <si>
    <t>sadnja niskih grmova do 15 cm dubine</t>
  </si>
  <si>
    <t>Izvedba travnjaka.</t>
  </si>
  <si>
    <t>Nabava, dostava i sjetva mješavine travnog sjemena u količini  5 kg/100m2, valjanje površine. Nabava, dostava i razastiranje humusne zemlje u prosječnom sloju 2cm, fino planiranje površine. Inicijalno zaljevanje travnjaka.</t>
  </si>
  <si>
    <t>Obračun po m2.</t>
  </si>
  <si>
    <t>Iskop jama za sadnju grmlja.</t>
  </si>
  <si>
    <t>Dobava, prijevoz, isporuka i ugradnja kanalizacijskih poklopaca od nodularnog lijeva.</t>
  </si>
  <si>
    <t>Poklopac mora zadovoljavati Hrvatske norme i klasu D400, prema europskoj normi EN124 ili jednakovrijedno.</t>
  </si>
  <si>
    <t>Poklopac s okvirom je predviđen za normalan intenzitet prometa pri prometnom opterećenju od 400 kN.</t>
  </si>
  <si>
    <t>Okvir poklopca izrađen je tako da se prilikom ugradnje prekriva završnim slojem asfalta, betona i sl. (nakon ugradnje kompletnog poklopca s okvirom na cesti je vidljiv samo kružni rub okvira i poklopac).</t>
  </si>
  <si>
    <t>Ležište poklopca na okviru mora biti izrađeno od umjetne mase (elastomera) tako da poklopac potpuno naliježe na okvir, bez mogućnosti pomaka i lupanja kada prolazi vozilo. Poklopac je šarkama povezan s okvirom, a visina okvira je minimalno 100 mm. Osim toga poklopac mora biti opremljen sustavom samozabravljivanja čime se onemogućuje otvaranje tj. izlijetanje poklopca.</t>
  </si>
  <si>
    <t xml:space="preserve">Ponuditelj je dužan priložiti izjavu o sukladnost izdanu od ovlaštene kuće u RH. </t>
  </si>
  <si>
    <t xml:space="preserve">Obračun po 1 dobavljenom poklopcu s pripadajućim okvirom. </t>
  </si>
  <si>
    <t>Ponuditelj može ponuditi samo jednakovrijedni proizvod:</t>
  </si>
  <si>
    <t>Ponuđeni proizvod:</t>
  </si>
  <si>
    <t>Tip:_________________________________</t>
  </si>
  <si>
    <t>Proizvođač:__________________________</t>
  </si>
  <si>
    <t>Zemlja porijekla:______________________</t>
  </si>
  <si>
    <t>Poklopac s okvirom se sastoji od kvadratnog okvira s okruglim poklopcem svjetlog otvora Ø600 mm.</t>
  </si>
  <si>
    <t>Na poklopcu mora biti naziv OBORINSKA.</t>
  </si>
  <si>
    <r>
      <t>Poklopac svjetlog otvora Ø600 mm, klase nosivosti D400</t>
    </r>
    <r>
      <rPr>
        <b/>
        <sz val="10"/>
        <rFont val="Tahoma"/>
        <family val="2"/>
        <charset val="238"/>
      </rPr>
      <t/>
    </r>
  </si>
  <si>
    <t>Uključena je dobava, doprema i sav transport sa montažom do potrebne funkcionalnosti.</t>
  </si>
  <si>
    <t>Dobava i ugradnja fazonskih komada račvi za spajanje po kutem cijevi slivnika PEHD 160 na glavni kolektor PEHD 315.</t>
  </si>
  <si>
    <t>Izrada takvih spojeva i točna pozicija definirana je projektom. Na svim mjestima gdje u neposrednoj blizini postoji okno glavnog sanitarnog kolektora nije dozvoljen ovaj tip spoja.</t>
  </si>
  <si>
    <t>U cijenu stavke obuhvaćeni su i predviđeni lukovi, spojnice za međusobno spajanje i gumena brtva.</t>
  </si>
  <si>
    <t>Obračun po komadu dobavljne račve.</t>
  </si>
  <si>
    <t>B.3.4.</t>
  </si>
  <si>
    <t>račva reducirana segmentna PEHD DN315/160/45˚ mm</t>
  </si>
  <si>
    <t>koljeno PEHD 45˚ mm</t>
  </si>
  <si>
    <t>C</t>
  </si>
  <si>
    <t>Izrada fotodokumentacije postojećeg stanja radi kasnijeg vraćanja u prvobitno stanje i snimanje tijekom izvođenja radova.</t>
  </si>
  <si>
    <t>Strojni iskop do projektirane kote temelja + cca 10 cm (zbog ugradnje sloja mršavog betona za poravnavanje). Pri izradi iskopa treba provesti sve mjere sigurnosti pri radu i sva potrebna osiguranja postojećih objekata i komunikacija.</t>
  </si>
  <si>
    <t>Obračun  po m3 iskopanog materijala mjereno u sraslom stanju.</t>
  </si>
  <si>
    <t>Postotak pojedinog materijala je pretpostavljen. Stvarni postotak utvrdit će se prilikom iskopa.</t>
  </si>
  <si>
    <r>
      <rPr>
        <b/>
        <sz val="10"/>
        <rFont val="Tahoma"/>
        <family val="2"/>
        <charset val="238"/>
      </rPr>
      <t xml:space="preserve">Strojni široki iskop usjeka i zasjeka u materijalu "A" i "B" kategorije </t>
    </r>
    <r>
      <rPr>
        <sz val="10"/>
        <rFont val="Tahoma"/>
        <family val="2"/>
        <charset val="238"/>
      </rPr>
      <t>prema profilima i visinskim kotama iz projekta, te propisanim nagibima kosina, uzimajući u obzir geomehanička svojstva tla i zahtjeve nadzornog inženjera.</t>
    </r>
  </si>
  <si>
    <t>0,35 m3</t>
  </si>
  <si>
    <t>2,9 m3</t>
  </si>
  <si>
    <t>0,25 m3</t>
  </si>
  <si>
    <t>Prijevoz lošeg materijala i viška materijala iz iskopa  na deponij.</t>
  </si>
  <si>
    <r>
      <t>Zbijanje temeljnog tla u miješanim mat. treba izvršiti tako da se postigne stupanj zbijenosti u odnosu na standardni Proctorov postupak Sz = 100 % od maksimalne zbijenosti, odnosno modul stišljivosti Ms 25 MN/m</t>
    </r>
    <r>
      <rPr>
        <vertAlign val="superscript"/>
        <sz val="10"/>
        <rFont val="Tahoma"/>
        <family val="2"/>
        <charset val="238"/>
      </rPr>
      <t>2</t>
    </r>
    <r>
      <rPr>
        <sz val="10"/>
        <rFont val="Tahoma"/>
        <family val="2"/>
        <charset val="238"/>
      </rPr>
      <t>, ovisno o visini projektiranog nasipa.</t>
    </r>
  </si>
  <si>
    <r>
      <t>Komprimiranje slojeva nasipa treba izvršiti tako da se postigne stupanj zbijenosti odnosno modul stišljivosti metodom kružne ploče Ms 40 MN/m</t>
    </r>
    <r>
      <rPr>
        <vertAlign val="superscript"/>
        <sz val="10"/>
        <rFont val="Tahoma"/>
        <family val="2"/>
        <charset val="238"/>
      </rPr>
      <t>2</t>
    </r>
    <r>
      <rPr>
        <sz val="10"/>
        <rFont val="Tahoma"/>
        <family val="2"/>
        <charset val="238"/>
      </rPr>
      <t>, ovisno o visini projektiranog nasipa, planiranje pokosa, te čišćenje okolnog terena od viška materijala.</t>
    </r>
  </si>
  <si>
    <r>
      <t>U koliko je zbijenost planuma između 20MN/m</t>
    </r>
    <r>
      <rPr>
        <vertAlign val="superscript"/>
        <sz val="10"/>
        <rFont val="Tahoma"/>
        <family val="2"/>
        <charset val="238"/>
      </rPr>
      <t>2</t>
    </r>
    <r>
      <rPr>
        <sz val="10"/>
        <rFont val="Tahoma"/>
        <family val="2"/>
        <charset val="238"/>
      </rPr>
      <t xml:space="preserve"> i 40MN/m</t>
    </r>
    <r>
      <rPr>
        <vertAlign val="superscript"/>
        <sz val="10"/>
        <rFont val="Tahoma"/>
        <family val="2"/>
        <charset val="238"/>
      </rPr>
      <t>2</t>
    </r>
    <r>
      <rPr>
        <sz val="10"/>
        <rFont val="Tahoma"/>
        <family val="2"/>
        <charset val="238"/>
      </rPr>
      <t xml:space="preserve"> potrebno je izvršitii zamjenu materijala u jednom sloju od 50cm. U cijenu je uračunata dobava i ugradnja materijala.  Završna zbijenost zamjene treba biti 50MN/m</t>
    </r>
    <r>
      <rPr>
        <vertAlign val="superscript"/>
        <sz val="10"/>
        <rFont val="Tahoma"/>
        <family val="2"/>
        <charset val="238"/>
      </rPr>
      <t>2</t>
    </r>
    <r>
      <rPr>
        <sz val="10"/>
        <rFont val="Tahoma"/>
        <family val="2"/>
        <charset val="238"/>
      </rPr>
      <t>. Prije početka nasipavanja provjeriti nosivost temeljnog tla. U koliko je ista manja od 20MPa, potrebno je izvesti i dodatnu zamjenu prema opisu A.2.9.D.. Prije izrade nasipa postaviti geotekstil prema opisu A.2.9.C.. U cijenu stavke je uračunat iskop + nasip zamjenskim materijalom, kao i sva ispitivanja.</t>
    </r>
  </si>
  <si>
    <t>U koliko je prirodna zbijenost planuma manja od 40MPa, potrebno je izvršiti sanaciju temeljnog tla zamjenom materijala. Zamjena materijala izvršiti će se prema sljedećim uputama, kamenima mterijalom granulacija od 0-128mm:</t>
  </si>
  <si>
    <r>
      <rPr>
        <sz val="10"/>
        <rFont val="Calibri"/>
        <family val="2"/>
        <charset val="238"/>
      </rPr>
      <t>Ø</t>
    </r>
    <r>
      <rPr>
        <sz val="10"/>
        <rFont val="Tahoma"/>
        <family val="2"/>
        <charset val="238"/>
      </rPr>
      <t xml:space="preserve">160   </t>
    </r>
  </si>
  <si>
    <r>
      <rPr>
        <sz val="10"/>
        <rFont val="Calibri"/>
        <family val="2"/>
        <charset val="238"/>
      </rPr>
      <t>Ø</t>
    </r>
    <r>
      <rPr>
        <sz val="10"/>
        <rFont val="Tahoma"/>
        <family val="2"/>
        <charset val="238"/>
      </rPr>
      <t xml:space="preserve">300  </t>
    </r>
  </si>
  <si>
    <t>Visina ograde je 1,15 m od nivoa kolnika, razmak stupova 1,50 m. Dimenzije elemenata ograde su: rukohvat  50/50/2 mm, stup 50/50/2 mm, te četiri horizontalne prečke na razmaku 23cm (osno) dimenzija  30/30/2 mm.</t>
  </si>
  <si>
    <t>Prije početka ugradnje zamjenskog materijala na temeljno tlo postavlja se geotekstil. Ovom stavkom obuhvaćeno je dobava i ugradnja geotekstila. Treba postaviti geotekstila 300g/m2.</t>
  </si>
  <si>
    <t>Prijevoz viška humusnog materijala na deponij bez obzira na udaljenost.</t>
  </si>
  <si>
    <t>A.7.5</t>
  </si>
  <si>
    <t>A.7.6</t>
  </si>
  <si>
    <t>A.7.7</t>
  </si>
  <si>
    <t>A.7.8</t>
  </si>
  <si>
    <t>A.7.3</t>
  </si>
  <si>
    <t>A.7.4</t>
  </si>
  <si>
    <t>B.1.4.</t>
  </si>
  <si>
    <t>Iskolčenje osi trase, profila i poligona, te obnova i održavanje iskolčenja tijekom izvođenja radova.</t>
  </si>
  <si>
    <t>A.1.3.1.</t>
  </si>
  <si>
    <t>A.1.3.2.</t>
  </si>
  <si>
    <t>Obračun po komplet izvedenoj stavci.</t>
  </si>
  <si>
    <t xml:space="preserve">Oblaganje potpornih zidova bunjom, jednostrano. Debljina bunje je 18 cm. </t>
  </si>
  <si>
    <t>Obračun radova po m2 obloženog zida.</t>
  </si>
  <si>
    <r>
      <t>Planiranje dna kanala kolektora oborinske odvodnje nakon iskopa. Obuhvaćeno planiranje dna kanala s točnošću +/-3 cm prema uzdužnom profilu. Kod složenih profila kanala planirati svaku projektiranu razinu zasebno. Planiranje proširenja kanala na mjestu okana.</t>
    </r>
    <r>
      <rPr>
        <sz val="10"/>
        <color indexed="10"/>
        <rFont val="Tahoma"/>
        <family val="2"/>
        <charset val="238"/>
      </rPr>
      <t xml:space="preserve"> </t>
    </r>
    <r>
      <rPr>
        <sz val="10"/>
        <rFont val="Tahoma"/>
        <family val="2"/>
        <charset val="238"/>
      </rPr>
      <t>Eventualna prekomjerna produbljenja kanala ispuniti kamenom sitneži 0/8 mm i zbiti strojno. Zbijenost podloge min. 20 MN/m2.</t>
    </r>
  </si>
  <si>
    <t>Dobava i montaža perforiranih PVC drenažnih cijevi tipa Pipelife Agrosil 1000 ili neki drugi jednakovrijedan proizvod za odvodnju procjedne oborinske vode uz potporni zid. Perforirana površina cijevi je 220°. Cijevi se postavljaju na podlogu od mršavog betona. Uračunati sav spojni i brtveni materijal. U svemu se držati uputstava o montaži date po proizvođaču cijevi.</t>
  </si>
  <si>
    <t>Iscrtavanje pješačkih prijelaza bijelom bojom (širine traka 0,50m i 3,0m), linija zaustavljanja (STOP linija) bijele boje širine 50 cm i linije zaustavljanje ispred pješačkog prijelaza.</t>
  </si>
  <si>
    <t>Izrada elaborata izvedenog stanja za GIS.</t>
  </si>
  <si>
    <t>Izrada elaborata izvedenog stanja  za potrebe internog katastra vodova odnosno unos u GIS (Geomedia-integraf) koji uključuje projekt izvedenog stanja odnosno detaljnu snimku objekta na cjevovodu (sheme okna, zasunskih komora, fotografije i tablice).</t>
  </si>
  <si>
    <t>Periodično izrađen radni materijal pregledan od strane nadzornog inženjera predati Investitoru uz privremene situacije u cilju dobivanja što kvalitetnije završne snimke izvedenog stanja.</t>
  </si>
  <si>
    <t>Jednična cijena stavke uključuje sve potrebne terenske i uredske radove, te materijale za izradu kompletnog elaborata. Po završetku radova predati kompletan uvezani elaborat u tri primjerka i kao digitalnu snimku u dwg formatu na CD-u.</t>
  </si>
  <si>
    <r>
      <t>Obračun po m</t>
    </r>
    <r>
      <rPr>
        <vertAlign val="superscript"/>
        <sz val="10"/>
        <rFont val="Tahoma"/>
        <family val="2"/>
        <charset val="238"/>
      </rPr>
      <t>'</t>
    </r>
    <r>
      <rPr>
        <sz val="10"/>
        <rFont val="Tahoma"/>
        <family val="2"/>
        <charset val="238"/>
      </rPr>
      <t>.</t>
    </r>
  </si>
  <si>
    <t>vodovod</t>
  </si>
  <si>
    <t>Izrada Geodetskog situacijskog nacrta stvarnog stanja za izgrađenu građevinu, koji je kao dio geodetskog elaborata ovjerio katastarski ured, a prilaže se dokumentaciji za tehnički pregled, odnosno izrada geodetskog elaborata za katastar, ovjerenog od tijela državne uprave nadležnog za poslove katastra, koji je podloga za evidentiranje građevine u katastarskom operatu sukladno Zakonu o prostornom uređenju i građenju.</t>
  </si>
  <si>
    <r>
      <t>Elaborat mora izraditi i potpisati osoba ragistrirana za obavljanje te djelatnosti po posebnom propisu.</t>
    </r>
    <r>
      <rPr>
        <sz val="10"/>
        <color indexed="10"/>
        <rFont val="Trebuchet MS"/>
        <family val="2"/>
        <charset val="238"/>
      </rPr>
      <t/>
    </r>
  </si>
  <si>
    <t>Jedinična cijena stavke uključuje sve potrebne terenske i uredske radove te materijale za izradu elaborata.</t>
  </si>
  <si>
    <t>Izraditi kao digitalnu snimku u .dwg formatu na CD-u uz tri primjerka uvezanog i ovjerenog elaborata, uz obvezu da se najmanje 4 primjerka moraju predati Investitoru za potrebe tehničkog pregleda, odnosno njegovu arhivu.</t>
  </si>
  <si>
    <t>B.1.5.</t>
  </si>
  <si>
    <t>Elaborat izvedenog stanja mora obuhvatiti sve izmjene na građevini koje su se desile tijekom gradnje u odnosu na osnovni projekt te sve izvedene trase cjevovoda (vodoopskrbni sustav, kanalizacija, oborinska odvodnja te niskonaponske elektroenergetske instalacije i elektroničke komunikacijske infrastrukture.</t>
  </si>
  <si>
    <t>Troškovnik je izrađen prema glavnom projektu.</t>
  </si>
  <si>
    <t>B</t>
  </si>
  <si>
    <t>A.1.11.</t>
  </si>
  <si>
    <t xml:space="preserve">Uklanjanje postojećeg asfalta na cesti i dijelovima uklopa sa postojećim prometnicama, bez obzira na debljinu sloja. Otpadni materijal odvesti i zbrinuti. U cijenu stavke uračunati sav potreban rad i odvoz. </t>
  </si>
  <si>
    <r>
      <t>Količina prevezenog materijala mjeri se u m</t>
    </r>
    <r>
      <rPr>
        <vertAlign val="superscript"/>
        <sz val="10"/>
        <rFont val="Tahoma"/>
        <family val="2"/>
        <charset val="238"/>
      </rPr>
      <t>3</t>
    </r>
    <r>
      <rPr>
        <sz val="10"/>
        <rFont val="Tahoma"/>
        <family val="2"/>
        <charset val="238"/>
      </rPr>
      <t xml:space="preserve"> iskopanog materijala na trasi prema projektu, prevezenog na deponij. </t>
    </r>
  </si>
  <si>
    <t>Predviđa se da 10% materijala iz iskopa nije dobro za izradu nasipa.</t>
  </si>
  <si>
    <t>Doprema manjka materijala "A" i "B" kategorije s pozajmišta. U cijenu ulazi dobava, doprema i ugradba materijala. Dopremu potvrđuje nadzorni inženjer.</t>
  </si>
  <si>
    <t>Izrada nasipa od miješanih materijala "A" ili "B" kategorije iz iskopa.</t>
  </si>
  <si>
    <t>U koliko je zbijenost planuma manja od 20 MPa potrebno je izvršitii zamjenu materijala u dva sloja po 50cm. U cijenu je uračunata dobava i ugradnja materijala. Završna zbijenost zamjene treba biti 50 MPa. Prije početka nasipavanja provjeriti nosivost temeljnog tla. U koliko je ista manja od 20MPa, potrebno je izvesti i dodatnu zamjenu prema opisu A.2.9.D.. Prije izrade nasipa postaviti geotekstil prema opisu A.2.9.C.. U cijenu stavke je uračunat iskop + nasip zamjenskim materijalom, kao i sva ispitivanja.</t>
  </si>
  <si>
    <t>U koliko je nosivost temeljnog tla nakon iskopa prema uputama iz A.2.9.A. i A.2.9.B. manja od 20MPa potrebno je produbiti iskop za 50 cm, te isti postupak ponavljati dok se ne postigne nosivost temeljnog tla od min 20 MPa.  U cijenu uračunata dobava i ugradnja materijala. U cijenu stavke je uračunat iskop + nasip zamjenskim materijalom, kao i sva ispitivanja.</t>
  </si>
  <si>
    <t>Kod betoniranja izvođač mora investitoru odnosno nadzornom inženjeru dostaviti potrebne ateste i u svemu se pridržavati TPBK.</t>
  </si>
  <si>
    <t>Ovom stavkom obuhvaćeno je uređenje projektom prikazanih zelenih površina polaganjem plodne zemlje u debljini 40cm. U cijenu uračunato fino planiranje  površine u projektom prikazanom nagibu .</t>
  </si>
  <si>
    <t>Po završetku svih radova na cesti, a prije tehničkog prijama, izvodač je dužan na zahtjev investitora obnoviti os trase ceste i objekata, stacionaže, poligonske točke i repere te ih predati investitoru. O tome se mora načiniti predajni zapisnik. Izvođač treba predati investitoru:</t>
  </si>
  <si>
    <r>
      <t xml:space="preserve">Iskolčenja trase cjevovoda s označavanjem trase </t>
    </r>
    <r>
      <rPr>
        <b/>
        <sz val="10"/>
        <rFont val="Tahoma"/>
        <family val="2"/>
        <charset val="238"/>
      </rPr>
      <t>prije</t>
    </r>
    <r>
      <rPr>
        <sz val="10"/>
        <rFont val="Tahoma"/>
        <family val="2"/>
        <charset val="238"/>
      </rPr>
      <t xml:space="preserve"> početka zemljanih radova. Stavka uključuje sve neophodne terenske i uredske radove za kompletnu izvedbu.</t>
    </r>
  </si>
  <si>
    <t xml:space="preserve">U stavci su uračunata proširenja i produbljenja za okna. Potrebno je predvidjeti i razupiranje rova za slučaj zaštite rova od mogućeg urušavanja. </t>
  </si>
  <si>
    <t>Dobava, doprema i polaganje u rov pijeska, veličine frakcije 0-8mm, kao zamjenskog materijala  za zatrpavanje cijevi i to 25 cm bočno i 30 cm iznad tjemena cijevi. Zatrpavanje izvesti uz podbijanje ležaja i nabijanje. Na mjestima spojeva, nasipavanje izvesti nakon tlačne probe.</t>
  </si>
  <si>
    <t xml:space="preserve">Utovar i ugradnja viška iskopanog materijala u nasip parkirališta.   Jediničnom cijenom obuhvaćeno je zbijanje valjkom u slojevima od 50 cm. </t>
  </si>
  <si>
    <t>svj. dim.400x200 h= 200cm</t>
  </si>
  <si>
    <t>-znak C39</t>
  </si>
  <si>
    <t>-znak E11</t>
  </si>
  <si>
    <t xml:space="preserve">Isprekidana razdjelna linija, širine 12 cm. </t>
  </si>
  <si>
    <t>Puna razdjelna linija na raskrižjima, širine 12 cm</t>
  </si>
  <si>
    <t>(Troškovnikom nije obuhvaćeno parkiralište)</t>
  </si>
  <si>
    <t xml:space="preserve"> Ugradnja zasipa iza zida. Kao materijal za zasip može se koristiti materijal iz iskopa ili odgovarajući materijal koji se ugrađuje u slojevima max debljine 40 cm, uz odgovarajuće zbijanje. Modul stišljivost ugrađenog materijala treba biti minimalno kao i modul stišljivosti prirodnog tla iza zasipa. Materijal se ugrađuje nakon završetka betoniranja  zida (max visina 2,5 m) i dostignute čvrstoće (cca 80 %) betona. Istovremeno se po visini ugrađuje drenažni sloj i zasip (nakon ugradnje drenaže). 
 U cijenu radova uključiti nabavu, prijevoz i ugradnju materijala. 
 Obračun se provodi prema stvarno izvedenim količinama.      </t>
  </si>
  <si>
    <t xml:space="preserve"> Ugradnja drenažnog materijala iza zida. Za izradu drenažnog sloja ugrađuje se prirodni šljunak ili drobljeni materijal. Modul stišljivost ugrađenog materijala treba biti minimalno kao i modul stišljivosti prirodnog tlo iza zasipa. Materijal se ugrađuje nakon završetka betoniranja zida i dostignute čvrstoće (cca 80 %) betona. Drenažni materijal ugrađuje se istovremeno sa zasipom (nakon ugradnje drenaže). 
 U cijenu radova uključiti nabavu, prijevoz i ugradnju materijala.
 Obračun se provodi prema stavci troškovnika. </t>
  </si>
  <si>
    <t>b) geotekstil 100g/m2</t>
  </si>
  <si>
    <r>
      <t>a)drenažni materijal       m</t>
    </r>
    <r>
      <rPr>
        <sz val="8"/>
        <rFont val="Calibri"/>
        <family val="2"/>
        <charset val="238"/>
      </rPr>
      <t>3</t>
    </r>
  </si>
  <si>
    <t>A.2.10.</t>
  </si>
  <si>
    <t>A.2.11.</t>
  </si>
  <si>
    <t>A.2.11.A.</t>
  </si>
  <si>
    <t>A.2.11.B.</t>
  </si>
  <si>
    <t>A.2.11.C.</t>
  </si>
  <si>
    <t>A.2.11.D.</t>
  </si>
  <si>
    <t>Izrada temelja A.B. potpornih zidova betonom C30/37. Ovdje spadaju temelji zidova iz projekta konstrukcije potpornih zidova.</t>
  </si>
  <si>
    <t>Betoniranju temelja može se pristupiti nakon što se o ispravnosti temeljne jame uvjerio nadzorni inženjer.
Kakvoća betona mora biti prema projektu i tehničkoj dokumentaciji, te prema OTU.
Ako se iskop temelja razupire, nije dopušteno ostavljanje dijelova oplate ili razupora u temelju. 
Beton se ugrađuje vibracijskim sredstvima.</t>
  </si>
  <si>
    <r>
      <t>Izrada A.B. potpornih zidova u dvostranoj oplati betonom C30/37, kompletno sa procjednim otvorima Ø10mm/6m2. Na svakih 1m</t>
    </r>
    <r>
      <rPr>
        <vertAlign val="superscript"/>
        <sz val="10"/>
        <rFont val="Tahoma"/>
        <family val="2"/>
        <charset val="238"/>
      </rPr>
      <t>3</t>
    </r>
    <r>
      <rPr>
        <sz val="10"/>
        <rFont val="Tahoma"/>
        <family val="2"/>
        <charset val="238"/>
      </rPr>
      <t xml:space="preserve"> betona cca 4m</t>
    </r>
    <r>
      <rPr>
        <vertAlign val="superscript"/>
        <sz val="10"/>
        <rFont val="Tahoma"/>
        <family val="2"/>
        <charset val="238"/>
      </rPr>
      <t>2</t>
    </r>
    <r>
      <rPr>
        <sz val="10"/>
        <rFont val="Tahoma"/>
        <family val="2"/>
        <charset val="238"/>
      </rPr>
      <t xml:space="preserve"> oplate.</t>
    </r>
  </si>
  <si>
    <t xml:space="preserve">Obračun po 1 kompletno izrađenom oknu u funkciji  po komadu. </t>
  </si>
  <si>
    <t>TROŠKOVNIK (bez radova na parkiralištu)</t>
  </si>
  <si>
    <t>Izrađivač</t>
  </si>
  <si>
    <r>
      <t>aka TiM</t>
    </r>
    <r>
      <rPr>
        <sz val="10"/>
        <color indexed="8"/>
        <rFont val="Calibri"/>
        <family val="2"/>
        <charset val="238"/>
      </rPr>
      <t xml:space="preserve">, </t>
    </r>
    <r>
      <rPr>
        <sz val="8"/>
        <color indexed="8"/>
        <rFont val="Calibri"/>
        <family val="2"/>
        <charset val="238"/>
      </rPr>
      <t>Trg R. Hrvatske 1/2, 51000 Rijeka</t>
    </r>
  </si>
  <si>
    <t>OIB 99118305973</t>
  </si>
  <si>
    <t>Potpis odgovorne osobe</t>
  </si>
  <si>
    <t>Glavni projektant</t>
  </si>
  <si>
    <t xml:space="preserve">Jadranka Mikuličić, dipl.ing.građ. </t>
  </si>
  <si>
    <t>Investitor</t>
  </si>
  <si>
    <t xml:space="preserve">Općina Punat, Novi put 2, 51251 Punat; 
OIB 59398328383
</t>
  </si>
  <si>
    <t>Naziv građevine</t>
  </si>
  <si>
    <t>Rekonstrukcija  sabirne ulice SU 6  i izgradnja parkirališta</t>
  </si>
  <si>
    <t>Naziv projekta</t>
  </si>
  <si>
    <t>Zajednička oznaka projekta</t>
  </si>
  <si>
    <t>SU 6</t>
  </si>
  <si>
    <t xml:space="preserve">GLAVNI PROJEKT 
Građevinski projekt - projekt ceste i parkirališta s oborinskom odvodnjom
</t>
  </si>
  <si>
    <t>ELEKTROINSTALACIJE</t>
  </si>
  <si>
    <t>1.</t>
  </si>
  <si>
    <r>
      <t xml:space="preserve">Iskolčenje trase vodovoda s označavanjem trase </t>
    </r>
    <r>
      <rPr>
        <b/>
        <sz val="10"/>
        <rFont val="Tahoma"/>
        <family val="2"/>
        <charset val="238"/>
      </rPr>
      <t>prije</t>
    </r>
    <r>
      <rPr>
        <sz val="10"/>
        <rFont val="Tahoma"/>
        <family val="2"/>
        <charset val="238"/>
      </rPr>
      <t xml:space="preserve"> početka zemljanih radova. Stavka uključuje sve neophodne terenske i uredske radove za kompletnu izvedbu.</t>
    </r>
  </si>
  <si>
    <t>Obračun po m'.</t>
  </si>
  <si>
    <t>sanitarna kanalizacija</t>
  </si>
  <si>
    <t>2.</t>
  </si>
  <si>
    <t>3.</t>
  </si>
  <si>
    <t>Obračun po m3 trase.</t>
  </si>
  <si>
    <t>4.</t>
  </si>
  <si>
    <t>kanalizacija</t>
  </si>
  <si>
    <t>5.</t>
  </si>
  <si>
    <t>UKUPNO: A/PRIPREMNI, PRETHODNI I ZAVRŠNI RADOVI</t>
  </si>
  <si>
    <t xml:space="preserve">B/ </t>
  </si>
  <si>
    <t xml:space="preserve">U stavci su uračunata i produbljenja rova za ugradnju blokova za usidrenje cijevi na lomovima, te proširenja i produbljenja za okna. Potrebno je predvidjeti i razupiranje rova za slučaj zaštite rova od mogućeg urušavanja. </t>
  </si>
  <si>
    <r>
      <t>Stavka uključuje i strojno zbijanje dna rova projektiranog kanala do potrebne zbijenosti od 10MN/m</t>
    </r>
    <r>
      <rPr>
        <vertAlign val="superscript"/>
        <sz val="10"/>
        <rFont val="Tahoma"/>
        <family val="2"/>
        <charset val="238"/>
      </rPr>
      <t>2</t>
    </r>
    <r>
      <rPr>
        <sz val="10"/>
        <rFont val="Tahoma"/>
        <family val="2"/>
        <charset val="238"/>
      </rPr>
      <t>, te čišćenje rova od obrušenog materijala u svim fazama radova. Obračun će se izvršiti u idealnom profilu (prema iskazu masa) bez priznavanja prekomjerno izvedenih količina iskopa.</t>
    </r>
  </si>
  <si>
    <t>Vodovod</t>
  </si>
  <si>
    <t>Kanalizacija</t>
  </si>
  <si>
    <r>
      <t>Planiranje dna kanala kolektora sanitarne kanalizacije i vodovoda nakon iskopa. Obuhvaćeno planiranje dna kanala s točnošću +/-3 cm prema uzdužnom profilu. Kod složenih profila kanala planirati svaku projektiranu razinu zasebno. Planiranje proširenja kanala na mjestu okana.</t>
    </r>
    <r>
      <rPr>
        <sz val="10"/>
        <color indexed="10"/>
        <rFont val="Tahoma"/>
        <family val="2"/>
        <charset val="238"/>
      </rPr>
      <t xml:space="preserve"> </t>
    </r>
    <r>
      <rPr>
        <sz val="10"/>
        <rFont val="Tahoma"/>
        <family val="2"/>
        <charset val="238"/>
      </rPr>
      <t>Eventualna prekomjerna produbljenja kanala ispuniti kamenom sitneži 0/8 mm i zbiti strojno. Zbijenost podloge minimalno 20 MN/m</t>
    </r>
    <r>
      <rPr>
        <vertAlign val="superscript"/>
        <sz val="10"/>
        <rFont val="Tahoma"/>
        <family val="2"/>
        <charset val="238"/>
      </rPr>
      <t>2</t>
    </r>
    <r>
      <rPr>
        <sz val="10"/>
        <rFont val="Tahoma"/>
        <family val="2"/>
        <charset val="238"/>
      </rPr>
      <t>.</t>
    </r>
  </si>
  <si>
    <t>Ručni iskop uz postojeće instalacije koje idu paralelno ili poprečno s trasom projektiranog ogranka i koje se u slučaju potrebe mogu pomaknuti radi izvedbe cjevovoda. Iskop bez obzira na kategoriju tla. Iskop obuhvaća i pažljivo pomicanje kabela uz obavezan nadzor njegova Vlasnika, ako se za to ukaže potreba. Iskopani materijal gurati u nasip parkirališta. U jediničnu cijenu uključiti sve zaštitne i sigurnosne mjere duž trase cjevovoda. Stavka uključuje i potrebno razupiranje rova da ne dođe do obrušavanja.</t>
  </si>
  <si>
    <r>
      <t>Jedinična cijena stavke uključuje sav potreban rad i materijal i transporte za izvedbu opisanog rada. Zbijanje temeljnog tla u miješanim mat. treba izvršiti tako da se postigne stupanj zbijenosti u odnosu na standardni Proctorov postupak Sz = 100 % od maksimalne zbijenosti, odnosno modul stišljivosti Ms 20 N/mm</t>
    </r>
    <r>
      <rPr>
        <vertAlign val="superscript"/>
        <sz val="10"/>
        <rFont val="Tahoma"/>
        <family val="2"/>
        <charset val="238"/>
      </rPr>
      <t>2</t>
    </r>
    <r>
      <rPr>
        <sz val="10"/>
        <rFont val="Tahoma"/>
        <family val="2"/>
        <charset val="238"/>
      </rPr>
      <t>, ovisno o visini projektiranog nasipa.</t>
    </r>
  </si>
  <si>
    <t>Kanaliazcija</t>
  </si>
  <si>
    <t>6.</t>
  </si>
  <si>
    <t>Dobava, doprema i polaganje u rov pijeska, veličine frakcije 0-8mm, kao zamjenskog materijala  za zatrpavanje cijevi i to 30cm bočno i iznad tjemena cijevi. Zatrpavanje izvesti uz podbijanje ležaja i nabijanje. Na mjestima spojeva, nasipavanje izvesti nakon tlačne probe.</t>
  </si>
  <si>
    <t>7.</t>
  </si>
  <si>
    <t>Dobava, doprema i ugradba tucanika frakcije 0-32mm, u sloju debljine 15cm, u dno okna odzračnog ventila. Jedinična cijena stavke uključuje   sav potreban rad i materijal, pomoćna sredstva i transporte za izvedbu stavke.</t>
  </si>
  <si>
    <t>8.</t>
  </si>
  <si>
    <r>
      <t>Dovoz i zatrpavanje preostalog dijela rova do kolničke konstrukcije, zamjenskim materijalom. Zatrpavati u slojevima s polijevanjem vodom i pažljivim zbijanjem do sloja tampona. Slojevi mogu biti najviše 30cm. Maksimalni promjer frakcije 10 cm i to jednoliko zastupljene sve frakcije. Zatrpavanje prvog sloja izvesti ručno, a ostalo strojno. Na prometnim površinama modul stišljivosti posteljice mjeren kružnom pločom Ø30cm iznosi Ms 40MN/m</t>
    </r>
    <r>
      <rPr>
        <vertAlign val="superscript"/>
        <sz val="10"/>
        <rFont val="Tahoma"/>
        <family val="2"/>
        <charset val="238"/>
      </rPr>
      <t>2</t>
    </r>
    <r>
      <rPr>
        <sz val="10"/>
        <rFont val="Tahoma"/>
        <family val="2"/>
        <charset val="238"/>
      </rPr>
      <t>, što treba dokazati atestom.</t>
    </r>
  </si>
  <si>
    <t>9.</t>
  </si>
  <si>
    <t>Zaštita, osiguranje ili pridržavanje – podupiranje svih postojećih podzemnih instalacija, koje prolaze poprijeko iskopanog kanala ili koje vode paralelno s trasom. Osiguranje i podupiranje instalacijia izvesti prema uvjetima i uputama nadležne službe vlasnika instalacija. Po potrebi izraditi izvedbeno rješenje zaštite instalacija i ovjeriti ga kod nadzorne i ovlaštene službe.</t>
  </si>
  <si>
    <t xml:space="preserve">Obračun po jednom križanju ili m' paralelne trase. </t>
  </si>
  <si>
    <t>križanja</t>
  </si>
  <si>
    <t>paralelno vođenje</t>
  </si>
  <si>
    <t>10.</t>
  </si>
  <si>
    <t>Utovar, odvoz i istovar neupotrebljivog iskopanog materijala, uključivo i materijal iz cestovnog zastora na stalnu deponiju. Investitor nije u obvezi osigurati deponiju.  Jediničnom cijenom obuhvaćeno je grubo i fino planiranje deponije.</t>
  </si>
  <si>
    <t>11.</t>
  </si>
  <si>
    <t>Dobava, doprema i ugradba tucanika frakcije 32-64mm, u sloju debljine 20cm, oko ispusta vode na hidrantima, da bi se spriječilo njihovo začepljenje. Jedinična cijena stavke uključuje sav potreban rad i materijal, pomoćna sredstva i transporte za izvedbu stavke.</t>
  </si>
  <si>
    <t>12.</t>
  </si>
  <si>
    <t>Dobava, doprema i postavljanje pocinčane trake dimenzija pop. presjeka 2,5x40 mm zbog detekcije vodovodne cijevi. Traka se provodi u okna (min. dužina 20cm), gdje ostaje slobodna i povijena prema dolje. Pocinčana traka postavlja se 5 - 10 cm iznad tjemena cijevi.</t>
  </si>
  <si>
    <t>13.</t>
  </si>
  <si>
    <t>Dobava, doprema i postavljanje PVC signalne trake („VODOVOD“). PVC traka postavlja se ispod tampona. Obračun po m postavljene trake.</t>
  </si>
  <si>
    <t>14.</t>
  </si>
  <si>
    <t>Dobava, doprema i postavljanje PVC signalne trake („KANALIZACIJA“). PVC traka postavlja se ispod tampona. Obračun po m postavljene trake.</t>
  </si>
  <si>
    <t>UKUPNO: B/ZEMLJANI RADOVI</t>
  </si>
  <si>
    <t>D/</t>
  </si>
  <si>
    <t>VODOVOD</t>
  </si>
  <si>
    <t>D1/</t>
  </si>
  <si>
    <t>Betoniranje blokova u C 16/20 za osiguranje vodovoda na svim horizontalnim i vertikalnim lomovima većim od 5º i podnožja hidranta, te betonirati blokove u zasunskim oknima. Beton ugraditi u iskopanu jamu u samom rovu. Veličina pojedinog bloka određena je statičkim proračunom. Izvedeno potpuno sa pripremanjem, prijenosom i ugradnjom materijala, te potrebnom oplatom.</t>
  </si>
  <si>
    <t>Obračun po komadu izvedenog bloka.</t>
  </si>
  <si>
    <t>Prosječno po bloku 0,1m³.</t>
  </si>
  <si>
    <t xml:space="preserve">Betoniranje zidova i armirano betonske ploče zasunskog okna i okna zračnika u C25/30. U cijenu je uključena izrada, postava i skidanje oplate, te prijenos i ugradnja i naknadno održavanje betona. Debljina stjenke je 20cm, a debljina ploče 15cm. Dno okna se ne betonira već se izvodi od sloja tucanika frakcija 0-32mm debljine 15cm zbog procjeđivanja vode u teren. U stavku je uključena dobava, doprema, čišćenje, postavljanje i vezivanje betonskog željeza te potrebna konstruktivna armatura RA 400/500 i MA 500 (Q-335) prema armaturnom nacrtu. </t>
  </si>
  <si>
    <t>U stavku je uračunata izrada cementne žbuke omjera 1:3 dobava.</t>
  </si>
  <si>
    <t>Obračun po komadu izvedenog okna.</t>
  </si>
  <si>
    <t>okno sv. tlocrtnih dim.120x120cm h = 190cm</t>
  </si>
  <si>
    <t xml:space="preserve">a'    </t>
  </si>
  <si>
    <t>okno sv. tlocrtnih dim.120x130cm h = 190cm</t>
  </si>
  <si>
    <t xml:space="preserve">Dobava i ugradnja lijevano željeznog kanalskog poklopca, vel. 600x600mm, uključivo i  okvir, nosivosti 450kN. U cijenu stavke uračunat sav potreban rad i materijal. </t>
  </si>
  <si>
    <t xml:space="preserve">Poklopac se sastoji od kvadratnog ugradnog okvira s  kvadratnim poklopcem. Poklopac posjeduje automatski sustav brtvljenja. Brtveni prstenovi poklopca izrađeni su od umjetne mase-elastomera – tako da poklopac potpuno naliježe, bez mogućnosti pomaka ili lupanja prilikom prelaska vozila preko poklopca. Poklopac je s dvije upuštene ručke, te natpisom VODOVOD. </t>
  </si>
  <si>
    <t>Obračun po komadu ugrađenog poklopca.</t>
  </si>
  <si>
    <t xml:space="preserve">a'       </t>
  </si>
  <si>
    <t>Dobava i ugradnja penjalica (ljestava) u zasunskim oknima na razmaku od najviše 30 cm. Penjalice moraju biti od okruglog željeza promjera najmanje 1,6cm i dobro učvršćene u zid na udaljenosti od zida najmanje 16 cm. Širina penjalica mora biti najmanje 40 cm. U cijenu je uključen sav potreban rad i materijal.</t>
  </si>
  <si>
    <t>Obračun po komadu ugrađene prečke penjalice.</t>
  </si>
  <si>
    <t>Betoniranje sidrenih blokova betonom C 16/20 za osiguranje vodovoda kod tlačne probe. U stavku je uključeno naknadno razbijanje i uklanjanje betonskih blokova.</t>
  </si>
  <si>
    <t xml:space="preserve">Prosječno po bloku 0,5m³ betona. </t>
  </si>
  <si>
    <t>Obračun po ugrađenom komadu.</t>
  </si>
  <si>
    <t xml:space="preserve">  kn</t>
  </si>
  <si>
    <t xml:space="preserve">Dobava i ugradnja cestovne kape – škrinjica za zasune hidranata s fiksiranjem na konačnu niveletu terena, kompletno s podbetoniranjem ležišta. Utrošak betona 0,027-0,065m3 po komadu.  </t>
  </si>
  <si>
    <t>D2/</t>
  </si>
  <si>
    <t xml:space="preserve"> MONTERSKI RADOVI</t>
  </si>
  <si>
    <t xml:space="preserve">Dobava, doprema, istovar na odlagalište gradilišta i montaža  ljevano željeznih vodovodnih cijevi s TYTON kolčakom i zaštitom od uticaja mora, nodularni lijev (duktil) za NP 10 bara. Jedinična cijena obuhvaća sav potreban alat za spajanje, rezanje ako je potrebno i obradu odrezanih komada, te pomoćna sredstva za montažu.                                              </t>
  </si>
  <si>
    <t>Obračun po m' ugrađene cijevi.</t>
  </si>
  <si>
    <t>DN 125 mm (sa PE zaštitom), L= 6,0 m</t>
  </si>
  <si>
    <t>28 x 6 =168 m</t>
  </si>
  <si>
    <t>Dobava, doprema i montaža fazonskih komada i armatura s TYTON spojem za PN 10 bara. Jedinična cijena sadrži rad, materijal, pomagala i transport za kompletnu izvedbu radova.</t>
  </si>
  <si>
    <t>Obračun po  komadu.</t>
  </si>
  <si>
    <t xml:space="preserve">POZ 4  </t>
  </si>
  <si>
    <t xml:space="preserve"> "FFK" - 11º        DN 100 mm</t>
  </si>
  <si>
    <t xml:space="preserve">POZ 5  </t>
  </si>
  <si>
    <t xml:space="preserve"> "EU"                 DN 80 mm</t>
  </si>
  <si>
    <t xml:space="preserve">POZ 6  </t>
  </si>
  <si>
    <t xml:space="preserve"> "EU"                 DN 125 mm</t>
  </si>
  <si>
    <t xml:space="preserve">POZ 7  </t>
  </si>
  <si>
    <t xml:space="preserve"> "F"                DN 80 mm</t>
  </si>
  <si>
    <t xml:space="preserve">POZ 8  </t>
  </si>
  <si>
    <t xml:space="preserve"> "F"                DN 125 mm</t>
  </si>
  <si>
    <t xml:space="preserve">POZ 9   </t>
  </si>
  <si>
    <t xml:space="preserve"> "MMA"               DN 125/80mm</t>
  </si>
  <si>
    <t>POZ 10</t>
  </si>
  <si>
    <t xml:space="preserve"> "MDK-A"            DN 125 mm</t>
  </si>
  <si>
    <t xml:space="preserve">POZ 11 </t>
  </si>
  <si>
    <t xml:space="preserve"> "FFG"                DN 80 mm / L=300mm</t>
  </si>
  <si>
    <t xml:space="preserve">POZ 12 </t>
  </si>
  <si>
    <t xml:space="preserve"> "FFG"                DN 125 mm / L=1000mm</t>
  </si>
  <si>
    <t xml:space="preserve">POZ 13 </t>
  </si>
  <si>
    <t>"T "                   DN 125/50</t>
  </si>
  <si>
    <t xml:space="preserve">POZ 14 </t>
  </si>
  <si>
    <t>"T "                   DN 125/125</t>
  </si>
  <si>
    <t xml:space="preserve">POZ 15 </t>
  </si>
  <si>
    <t>"N" 90°              DN 80 mm</t>
  </si>
  <si>
    <t>POZ 17</t>
  </si>
  <si>
    <t>"X "                   DN 125 mm</t>
  </si>
  <si>
    <t>POZ 18</t>
  </si>
  <si>
    <t>ULTRAGRIP         DN 125 mm</t>
  </si>
  <si>
    <t>POZ 19</t>
  </si>
  <si>
    <t xml:space="preserve">ovalni zasun         DN 50             </t>
  </si>
  <si>
    <t>POZ 20</t>
  </si>
  <si>
    <t xml:space="preserve">ovalni zasun         DN 125            </t>
  </si>
  <si>
    <t>POZ 21</t>
  </si>
  <si>
    <t xml:space="preserve">OV. zasun za ugradbenu garnituru                                    DN 80           </t>
  </si>
  <si>
    <t>POZ 22</t>
  </si>
  <si>
    <t xml:space="preserve">ugradbena garnitura    DN 80             </t>
  </si>
  <si>
    <t>POZ 23</t>
  </si>
  <si>
    <t xml:space="preserve">HIDRANT-nadzemni sa inox kapicom   DN 80     </t>
  </si>
  <si>
    <t>POZ 24</t>
  </si>
  <si>
    <t>kombinirano odzračni-dozdračni ventil  DN 50</t>
  </si>
  <si>
    <t>Dobava, doprema i istovar na deponiju gradilišta  i montaža fazonskog komada za spoj na postojeći cjevovod tipa "Ultragrip"couplings "Viking Johnson" ili neki drugi jednakovrijedan proizvod _______ __________________.</t>
  </si>
  <si>
    <t>Dobava cestovnih kapa – škrinjica za zasune hidranat.</t>
  </si>
  <si>
    <t>Prvo ispitivanje hidranta sa postavljanjem tablice za označavanje hidranata.</t>
  </si>
  <si>
    <t xml:space="preserve">Izvršenje tlačne probe na cjevovodu ispitnim tlakom 10 bara. Dionice za provođenje tlačne probe treba odrediti tako da se olakša daljnju montažu cijevi, sve u dogovoru s nadzornim inženjerom. Tlačnu probu provesti u skladu s propisima DIN 4279. Pod izvršenjem tlačne probe podrazumijeva se izvršenje prethodnog ispitivanja, glavnog i skupnog ispitivanja. </t>
  </si>
  <si>
    <t>Prije početka provođenja tlačne probe cijevi moraju biti usidrene i djelomično zatrpane (sve osim spojnih glava), a krajevi usidreni potrebnim podupiranjem i ukrućivanjem. Svi spojevi moraju biti slobodni radi mogućnosti vizuelne kontrole. O svakoj izvršenoj tlačnoj probi (po dionici) potrebno je sastaviti zapisnik o izvršenoj tlačnoj probi.</t>
  </si>
  <si>
    <t>Jedinična cijena izvršenja tlačne probe sadrži sav potreban materijal za provođenje tlačne probe (najmanje 2 manometra s potrebnim atestom, kuglaste slavine, brtve i drugi potreban materijal), potrebnu količinu vode (kvaliteta vode je onakva kakva se koristi za piće), popravak eventualnih neispravnosti.</t>
  </si>
  <si>
    <t>Obračun po m' cjevovoda.</t>
  </si>
  <si>
    <r>
      <t>Dezinfekciju vodoopskrbnog cjevovoda treba provesti rastopinom klorne lužine (0,35 l/m</t>
    </r>
    <r>
      <rPr>
        <vertAlign val="superscript"/>
        <sz val="10"/>
        <rFont val="Tahoma"/>
        <family val="2"/>
        <charset val="238"/>
      </rPr>
      <t>3</t>
    </r>
    <r>
      <rPr>
        <sz val="10"/>
        <rFont val="Tahoma"/>
        <family val="2"/>
        <charset val="238"/>
      </rPr>
      <t xml:space="preserve"> vode) u svemu prema uputstvima nadležnih institucija (ZZJZ).</t>
    </r>
  </si>
  <si>
    <t>Ispitivanje hidrantske mreže. Obvezno od Ovlaštene institucije. Ispitivanje obuhvaća ispitivanje pritiska i protočnosti na priključcima hidranata. Po obavljenom ispitivanju izdaje se službeni protupožarni atest.</t>
  </si>
  <si>
    <t>Hidrantska mreža se sastoji od 140m cijevi, te 2 nadzemna hidranta (postojeći i novi hidrant).</t>
  </si>
  <si>
    <t>Obračun po kompletno ispitanoj mreži i izdanom atestu.</t>
  </si>
  <si>
    <t>Izrada prespoja projektiranog vodovodnog ogranka na postojeći cjevovod lj.ž. DN 100. Sve uz obavezno prisustvo i u koordinaciji s djelatnicima nadležnog komunalnog poduzeća.</t>
  </si>
  <si>
    <t>Obračun po komadu izvedenog spoja.</t>
  </si>
  <si>
    <t>lj.ž. DN 100 na DN 125</t>
  </si>
  <si>
    <t xml:space="preserve">D/ </t>
  </si>
  <si>
    <t>UKUPNO: D/ VODOVOD</t>
  </si>
  <si>
    <t>E/</t>
  </si>
  <si>
    <t>SANITARNA KANALIZACIJA</t>
  </si>
  <si>
    <t>E1/</t>
  </si>
  <si>
    <t>BETONSKI I SLIČNI RADOVI</t>
  </si>
  <si>
    <r>
      <t xml:space="preserve">Kompletna izvedba kanalizacijskih okana, </t>
    </r>
    <r>
      <rPr>
        <sz val="10"/>
        <rFont val="Tahoma"/>
        <family val="2"/>
        <charset val="238"/>
      </rPr>
      <t>od armiranog betona, pravokutnog/kvadratnog tlocrta.</t>
    </r>
  </si>
  <si>
    <t xml:space="preserve">Obračun po 1 kompletno izrađenom oknu. </t>
  </si>
  <si>
    <t>Dobava, doprema i izvedba podloge ispod okana betonom C12/15, X0, debljine 10 cm.</t>
  </si>
  <si>
    <t>Stavka uključuje sav rad, sredstva, materijal i transport potrebne za izvedbu .</t>
  </si>
  <si>
    <r>
      <t>Obračun po m</t>
    </r>
    <r>
      <rPr>
        <vertAlign val="superscript"/>
        <sz val="10"/>
        <rFont val="Tahoma"/>
        <family val="2"/>
        <charset val="238"/>
      </rPr>
      <t>3</t>
    </r>
    <r>
      <rPr>
        <sz val="10"/>
        <rFont val="Tahoma"/>
        <family val="2"/>
        <charset val="238"/>
      </rPr>
      <t>.</t>
    </r>
  </si>
  <si>
    <t>E2/</t>
  </si>
  <si>
    <t>DOBAVA I UGRADNJA KANALIZACIJSKOG MATERIJALA I OPREME</t>
  </si>
  <si>
    <t>Cijene koje se odnose na materijal i opremu u sebi trebaju sadržavati:</t>
  </si>
  <si>
    <t xml:space="preserve">* vrijednost opreme i materijala s troškovima transporta i osiguranja do gradilišne deponije </t>
  </si>
  <si>
    <t>* cijena obuhvaća i sav potrebni spojni, brtveni i ostali materijal za postavljanje pojedine opreme i materijala u položaj za upotrebu i ispravno funkcioniranje</t>
  </si>
  <si>
    <t>* za uvoznu opremu cijena treba sadržavati i carinu</t>
  </si>
  <si>
    <t>Izvoditelj radova treba kontrolna ispitivanja izvršiti preko akreditiranog laboratorija za metodu ispitivanja tjemene nosivosti, za sve gravitacijske cijevi kolektora i priključaka.  Uzimanje uzoraka izvršiti po naputku metode ispitivanja obavezno uz prisustvo nadzornog inženjera. Vrši se po jedno ispitivanje za svaku vrstu materijala i za svaki profil  i to iz prve dopreme materijala na gradilište kako bi se dobio rezultat prije same ugradnje.</t>
  </si>
  <si>
    <t>* certifikate za materijal i opremu te priručnike za montažu opreme, održavanje i servisiranje (na jeziku zemlje proizvođača opreme i prijevod na hrvatski jezik).</t>
  </si>
  <si>
    <t>* garancijske listove</t>
  </si>
  <si>
    <t>Od dobave materajala na gradilišnu deponiju do ugradnje potrebno je sav materijal ispravno skladištiti u skladu s uputama Proizvođača.</t>
  </si>
  <si>
    <t>Pod montažom opreme uključeno je:</t>
  </si>
  <si>
    <t xml:space="preserve">* zapisničko preuzimanje opreme na deponiji (privremena deponija) od strane dobavljača, kao i propisno skladištenje na odgovarajućoj gradilišnoj deponiji uz zapisnik potpisan od dobavljača </t>
  </si>
  <si>
    <t>* doprema pojedinog komada opreme ili drugih dijelova od deponije gradilišta do mjesta ugradnje opreme</t>
  </si>
  <si>
    <t>* ugradnja opreme u ispravni položaj sa dovođenjem u funkciju te puštanjem u probni rad</t>
  </si>
  <si>
    <r>
      <t xml:space="preserve">Dobava, prijevoz, isporuka i ugradnja </t>
    </r>
    <r>
      <rPr>
        <b/>
        <sz val="10"/>
        <rFont val="Tahoma"/>
        <family val="2"/>
        <charset val="238"/>
      </rPr>
      <t>kanalizacijskih cijevi od termoplastičnih materijala, prema normi:</t>
    </r>
  </si>
  <si>
    <t>HRN EN 13476-1 2007 ili jednakovrijedno i HRN EN 13476-3 2009 ili jednakovrijedno za plastični cijevni sustav za netlačnu podzemnu odvodnju i kanalizaciju od PVC-U, PP I PE cijevi s glatkom unutrašnjom i profiliranom vanjskom površinom koje se spajaju isključivo sa spojnicom i dvije gumene brtve minimalne tjemene nosivosti SN 8.</t>
  </si>
  <si>
    <t>HRN EN 1401-1 2009 ili jednakovrijedno za plastični cijevi sustav za netlačnu podzemnu odvodnju i kanalizaciju PVC-U cijevi koje se spajaju isključivo na kolčak s jednom gumenom brtvom minimalne tjemene nosivosti SN 8.</t>
  </si>
  <si>
    <t>U pravilu duljina cijevi je 6,00 m, a ona može iznositi više ili manje što će se definirati odabirom vrste materijala i ponuđenim proizvodom.</t>
  </si>
  <si>
    <t xml:space="preserve">Način spajanja cijevi međusobno i na revizijsko okno mora osiguravati trajnu vodonepropusnost svih spojeva. </t>
  </si>
  <si>
    <t>Uz cijevi nabaviti i dopremiti sav potreban spojni i brtveni materijal za spajanje cijevi međusobno i na okna te potrebne alate za montažu prema uputama Proizvođača.</t>
  </si>
  <si>
    <t>Napomena: U ovom projektu su predviđene:
* PEHD-a (polietilen visoke gustoće) HRN EN 13476-1 2007 ili jednakovrijedno i HRN EN 13476-3 2009 ili jednakovrijedno koje se spajaju isključivo sa spojnicom i dvije gumene brtve tjemene nosivosti SN 8, izvana rebraste, unutra glatke. Minimalna debljina stijenke iznosi za DN 250: 18 mm. Cijevi se spajaju spojnicama prema standardu EN 681-1 s središnjim graničnikom i dvije gumene brtve. Utori vanjske površine cijevi služe kao utori za brtve.</t>
  </si>
  <si>
    <t xml:space="preserve">Obračun po 1 m' dobavljene cijevi, komplet s spojnim i brtvenim materijalom za kompletno spajanje cijevi i betonskih okana. </t>
  </si>
  <si>
    <r>
      <t>Napomena:</t>
    </r>
    <r>
      <rPr>
        <sz val="10"/>
        <rFont val="Tahoma"/>
        <family val="2"/>
        <charset val="238"/>
      </rPr>
      <t xml:space="preserve"> Izvoditelj radova može ugraditi jednakovrijedni materijal, istih ili boljih tehničkih karakteristika i kvalitete, uz uvjet da su u skladu sa navedenim normama i načinom spajanja. </t>
    </r>
  </si>
  <si>
    <t xml:space="preserve">Kanalizacijske cijevi komplet, sa spojnim i brtvenim materijalom za spajanje cijevi međusobno. </t>
  </si>
  <si>
    <t xml:space="preserve">DN 250 mm </t>
  </si>
  <si>
    <t>Tip:_____________________________</t>
  </si>
  <si>
    <t>Proizvođač:______________________</t>
  </si>
  <si>
    <t>Zemlja porijekla:____________________</t>
  </si>
  <si>
    <r>
      <t xml:space="preserve">Poklopac s okvirom se sastoji od </t>
    </r>
    <r>
      <rPr>
        <b/>
        <sz val="10"/>
        <rFont val="Tahoma"/>
        <family val="2"/>
        <charset val="238"/>
      </rPr>
      <t>kvadratnog okvira s okruglim poklopcem svjetlog otvora Ø600 mm</t>
    </r>
    <r>
      <rPr>
        <sz val="10"/>
        <rFont val="Tahoma"/>
        <family val="2"/>
        <charset val="238"/>
      </rPr>
      <t>.</t>
    </r>
  </si>
  <si>
    <t>Na poklopcu mora biti naziv KANALIZACIJA.</t>
  </si>
  <si>
    <t>2.1.</t>
  </si>
  <si>
    <r>
      <t xml:space="preserve">Poklopac svjetlog otvora Ø600 mm, klase nosivosti D400, </t>
    </r>
    <r>
      <rPr>
        <b/>
        <sz val="10"/>
        <rFont val="Tahoma"/>
        <family val="2"/>
        <charset val="238"/>
      </rPr>
      <t>bez ventilacijskih otvora</t>
    </r>
    <r>
      <rPr>
        <sz val="10"/>
        <rFont val="Tahoma"/>
        <family val="2"/>
        <charset val="238"/>
      </rPr>
      <t>.</t>
    </r>
  </si>
  <si>
    <t>Dobava i ugradnja čepa za naglavak na cijev nosivosti SN 8 DN 250 mm – priprema za II. fazu.</t>
  </si>
  <si>
    <t>E3/</t>
  </si>
  <si>
    <t xml:space="preserve">Završno ispitivanje kanalizacije na vodonepropusnost. </t>
  </si>
  <si>
    <t>Završno ispitivanje izgrađene kanalizacije na vodonepropusnost, zajedno sa kontrolnim oknima. Jedinična cijena stavke uključuje sav potreban rad, materijal i pomoćna sredstva za izvedbu opisanog rada. Ispitivanje vrši  akreditirani laboratorij osposobljen prema zahtjevima norme HRN EN ISO/IEC 17025:2000 “V” postupkom (ispitivanje vodom)  prema normi za Polaganje i ispitivanje kanalizacijskih cjevovoda (HRN EN 1610).  Ako cjevovod ne zadovoljava ispitne zahtjeve Izvođač je dužan sanirati cjevovod te ponoviti ispitivanje. Sva višekratna ispitivanja neće se posebno obračunavati, već svako drugo i daljnje ispitivanje ide na teret Izvoditelja radova. Završno izvješće mora biti ovjereno od laboratorija koji je akreditiran za provedbu ispitivanja.</t>
  </si>
  <si>
    <r>
      <t>Obračun po m</t>
    </r>
    <r>
      <rPr>
        <sz val="10"/>
        <rFont val="Symbol"/>
        <family val="1"/>
        <charset val="2"/>
      </rPr>
      <t>¢</t>
    </r>
    <r>
      <rPr>
        <sz val="10"/>
        <rFont val="Tahoma"/>
        <family val="2"/>
        <charset val="238"/>
      </rPr>
      <t xml:space="preserve"> izvedene stavke.</t>
    </r>
  </si>
  <si>
    <t xml:space="preserve">Snimanje izvedenog kolektora robot-kamerom. </t>
  </si>
  <si>
    <t>Snimanje kolektora robot – kamerom nakon polaganja i zatrpavanja rova, a prije završne obrade terena, robot-kamerom. Detekciju stanja vršiti prema zahtjevima norme HRN EN 13508-2/AC:2007. Na snimku (izvješću) ne smije biti materijala u cjevovodu. Ukoliko ga ima snimanje treba ponoviti na trošak Izvoditelja. Jedinična cijena stavke uključuje sve potrebne terenske i uredske radove za izradu kompletnog elaborata. Izvješće treba biti pregledano i ovjereno od strane nadzornog inženjera.</t>
  </si>
  <si>
    <t>OSTALI  RADOVI</t>
  </si>
  <si>
    <t xml:space="preserve">E/ </t>
  </si>
  <si>
    <t xml:space="preserve">E3/ </t>
  </si>
  <si>
    <t>UKUPNO: D/ SANITARNA KANALIZACIJA</t>
  </si>
  <si>
    <t>REKAPITULACIJA:</t>
  </si>
  <si>
    <t>PRIPREMNI, PREDHODNI I ZAVRŠNI RADOVI</t>
  </si>
  <si>
    <t>UKUPNO</t>
  </si>
  <si>
    <t>UKUPNO VODOVOD</t>
  </si>
  <si>
    <t>DOBAVA I DOPREMA KANALIZACIJSKOG MATERIJALA I OPREME</t>
  </si>
  <si>
    <t>UKUPNO SANITARNA KANALIZACIJA</t>
  </si>
  <si>
    <t>SVEUKUPNO</t>
  </si>
  <si>
    <t>Redni broj</t>
  </si>
  <si>
    <t>Opis</t>
  </si>
  <si>
    <t>Mjera</t>
  </si>
  <si>
    <t>Količina</t>
  </si>
  <si>
    <t xml:space="preserve"> Jedinična cijena </t>
  </si>
  <si>
    <t xml:space="preserve">Ukupna cijena </t>
  </si>
  <si>
    <t>A)</t>
  </si>
  <si>
    <t>GRAĐEVINSKI MATERIJAL I RADOVI</t>
  </si>
  <si>
    <t>Iskolčenje trase kabelskog kanala</t>
  </si>
  <si>
    <t>Strojni iskop bez obzira na kategoriju zemljišta sa odlaganjem 0,5 m od ruba iskopa. Obračun se vrši kubaturom u sraslom stanju s vertikalnim stranicama iskopa. (skošenja iskopa nastala iskopom ili zadana projektom ugraditi u jedničnu cijenu).</t>
  </si>
  <si>
    <r>
      <t>m</t>
    </r>
    <r>
      <rPr>
        <vertAlign val="superscript"/>
        <sz val="10"/>
        <rFont val="Calibri"/>
        <family val="2"/>
        <charset val="238"/>
      </rPr>
      <t>3</t>
    </r>
  </si>
  <si>
    <t>ukupno:</t>
  </si>
  <si>
    <r>
      <t>Dobava i polaganje pijeska 0-4 mm u kabelski kanal  u dva sloja. Obračun po m</t>
    </r>
    <r>
      <rPr>
        <vertAlign val="superscript"/>
        <sz val="10"/>
        <rFont val="Arial CE"/>
        <charset val="238"/>
      </rPr>
      <t>3</t>
    </r>
    <r>
      <rPr>
        <sz val="10"/>
        <rFont val="Arial CE"/>
        <family val="2"/>
        <charset val="238"/>
      </rPr>
      <t xml:space="preserve"> ugrađenog materijala.</t>
    </r>
  </si>
  <si>
    <t xml:space="preserve">Dobava i postavljanje krutih PVC cijevi i odstojnika  na izvedenu podlogu. </t>
  </si>
  <si>
    <t xml:space="preserve"> - cijevi Φ 160 mm</t>
  </si>
  <si>
    <t xml:space="preserve">m </t>
  </si>
  <si>
    <t>Dobava i ugradnja betona s potrebnom dokumentacijom za dokaz kvalitete ugrađenog (u svemu prema hrvatskim normama):</t>
  </si>
  <si>
    <t xml:space="preserve"> - Klasa betona C16/20</t>
  </si>
  <si>
    <r>
      <t>m</t>
    </r>
    <r>
      <rPr>
        <vertAlign val="superscript"/>
        <sz val="10"/>
        <rFont val="Calibri"/>
        <family val="2"/>
        <charset val="238"/>
      </rPr>
      <t>3</t>
    </r>
    <r>
      <rPr>
        <sz val="11"/>
        <color indexed="8"/>
        <rFont val="Calibri"/>
        <family val="2"/>
        <charset val="238"/>
      </rPr>
      <t/>
    </r>
  </si>
  <si>
    <r>
      <t>Dobava i ugradnja zamjenskog materijala  (jalovina) zbijen na modul zbijenosti Me=40 MN/m</t>
    </r>
    <r>
      <rPr>
        <vertAlign val="superscript"/>
        <sz val="10"/>
        <color indexed="8"/>
        <rFont val="Calibri"/>
        <family val="2"/>
      </rPr>
      <t>2</t>
    </r>
  </si>
  <si>
    <r>
      <t>Dobava i ugradnja zamjenskog materijala  (jalovina) zbijen na modul zbijenosti Me=80 MN/m</t>
    </r>
    <r>
      <rPr>
        <vertAlign val="superscript"/>
        <sz val="10"/>
        <color indexed="8"/>
        <rFont val="Calibri"/>
        <family val="2"/>
      </rPr>
      <t>2</t>
    </r>
  </si>
  <si>
    <t>Dobava i ugradnja kamenog drobljenog materijala 0 - 63 mm (tampona), s nabijanjem do potrebne zbijenosti</t>
  </si>
  <si>
    <t>Sanacija zelenih površina pripremom tla i zasijavanjem trave.</t>
  </si>
  <si>
    <r>
      <t>m</t>
    </r>
    <r>
      <rPr>
        <vertAlign val="superscript"/>
        <sz val="10"/>
        <rFont val="Calibri"/>
        <family val="2"/>
        <charset val="238"/>
      </rPr>
      <t>2</t>
    </r>
  </si>
  <si>
    <t>Zatrpavanje kabelskog kanala, sa sitnim materijalom iz iskopa sa nabijanjem i ispitivanjem modula stišljivosti. Zatrpavanje se vrši u slojevima zbog postave pocinčane trake i trake upozorenja. Uključno fino planiranje zatrpanog rova  prema postojećem terenu.</t>
  </si>
  <si>
    <t xml:space="preserve">Odvoz viška materijala  s utovarom istog u kamion. Odvoz na javni deponij. Stavka obuhvaća i fino čišćenje površine-dovođenje u prvobitno stanje gdje je bio odložen materijal od iskopa. Obračun se vrši za materijal u sraslom stanju. </t>
  </si>
  <si>
    <t>UKUPNO - A) GRAĐEVINSKI MATERIJAL I RADOVI:</t>
  </si>
  <si>
    <t>B)</t>
  </si>
  <si>
    <t>ELEKTROMATERIJAL I RADOVI</t>
  </si>
  <si>
    <t xml:space="preserve">Instalacijski vod s izolacijom i plaštem od PVC smjese sukladno sljedećim karakteristikama: vodič: finožična bakrena uzica presjeka 1,5mm2. 
konstrukcija:3x1,5mm2 </t>
  </si>
  <si>
    <t xml:space="preserve">Dobava i polaganje/provlačenje podzemnog energetskog kabela NA2XY-O, 4x25RM+1,5RE 0,6/1kV, Eurocable group d.d.. Stavka obuhvaća prijevoz i raznošenje po gradilištu uzduž trase, polaganje kabela na pripremljenu posteljicu ili provlačenje kroz PEHD cijevi DIN do 110 mm. </t>
  </si>
  <si>
    <t>Dobava i polaganje PEHD cijevi Ø=50 mm, 10 bara i spojnog pribora s  ispitivanjem propusnosti cijevi za Ø 40 mm i izrada protokola.</t>
  </si>
  <si>
    <t>Dobava i polaganje PVC trake za upozorenje, "POZOR ENERGETSKI KABEL", širine 120 mm, debljine 0.15 mm. Traka se polaže prema nacrtima presjeka kabelskih kanala.</t>
  </si>
  <si>
    <t>Dobava i polaganje PVC trake za upozorenje, "POZOR TK KABEL", širine 120 mm, debljine 0.15 mm. Traka se polaže prema nacrtima presjeka kabelskih kanala.</t>
  </si>
  <si>
    <t>Izrada uzemljenja nul vodiča sa svim potrebnim sitnim materijalom</t>
  </si>
  <si>
    <t>Dobava i montaža cestovne LED svjetiljke, ukupne snage sistema maksimalno 29W, s minimalnim ili boljim karakteristikama od slijedećih:</t>
  </si>
  <si>
    <t>tijelo svjetiljke od aluminija s pokrovom optike od stakla ili polikarbonata</t>
  </si>
  <si>
    <t>zaštita svjetiljke IP66 i IK09</t>
  </si>
  <si>
    <t>električna klasa zaštite II, prenaponska zaštita 10 kV (Imax=10kA)</t>
  </si>
  <si>
    <t>svjetlosni tok LED izvora minimalno 3500 lm</t>
  </si>
  <si>
    <t>efikasnost svjetiljke minimalno 111 lm/W</t>
  </si>
  <si>
    <t xml:space="preserve">svjetlosna iskoristivost svjetiljke (LOR faktor) minimalno 92% </t>
  </si>
  <si>
    <t>korelirana temperatura nijanse bijelog svjetla 3000K</t>
  </si>
  <si>
    <t>indeks uzvrata boje minimalno 80</t>
  </si>
  <si>
    <t>životni vijek minimalno 100.000 sati pri 80% svjetlosnog toka</t>
  </si>
  <si>
    <t>radna temperatura od -20°C do +35°C</t>
  </si>
  <si>
    <t>svjetiljka mora imati mogućnost zamjene samog LED izvora svjetlosti (LED modula)</t>
  </si>
  <si>
    <t>svjetiljka treba imati certifikat ENEC i izjavu za potvrđivanje CE znaka</t>
  </si>
  <si>
    <t>predspoj sa automatskom autonomnom regulacijom snage u 5 intervala/3 razine rasvjetljenosti (ukupna ušteda energije 32%)</t>
  </si>
  <si>
    <t>svjetiljka se mora montirati na stup ili konzolu promjera 60mm bez upotrebe dodatnog adaptera za montažu na iste</t>
  </si>
  <si>
    <t>ZONA ZAŠTITE SVJETLOSNOG OKOLIŠA U SKLADU S CIE NORMAMA E2 -&gt; ULOR 0-2,5%</t>
  </si>
  <si>
    <t>Svjetiljka treba zadovoljiti zahtjeve prema svjetlotehničkom proračunu za cestu klase M5 i šetnicu klase P3 prema normi HRN EN 13201-2:2016 uz dolje navedene parametre proračuna koji se dostavlja na CD-u zajedno s ldt ili ies datotekom svjetiljke:</t>
  </si>
  <si>
    <t>broj voznih traka: 2</t>
  </si>
  <si>
    <t>obloga ceste: R3</t>
  </si>
  <si>
    <t>q0: 0,07</t>
  </si>
  <si>
    <t>širina ceste: 5,5m</t>
  </si>
  <si>
    <t>visina izvora svjetla: 6m</t>
  </si>
  <si>
    <t>razmak između svjetiljki: 30m</t>
  </si>
  <si>
    <t>udaljenost svjetiljke od ruba kolnika: -0,6m</t>
  </si>
  <si>
    <t>nagib svjetiljke: 0 stupnjeva</t>
  </si>
  <si>
    <t>faktor održavanja: 0,8</t>
  </si>
  <si>
    <t>montaža stupova: na strani šetnice (linija lijevo)</t>
  </si>
  <si>
    <t>širina šetnice: 1,5m</t>
  </si>
  <si>
    <t>udaljenost šetnice od ruba kolnika: 0m</t>
  </si>
  <si>
    <t>Tip: ________________________________________</t>
  </si>
  <si>
    <t>Proizvođač: _________________________________</t>
  </si>
  <si>
    <t>Dobava i montaža čelične vruće pocinčane dvokrake stupne konzole, duljine kraka 250mm, za montažu dvije svjetiljke (svjetiljke su međusobno razmaknute za 180°). Konzola je predviđena za montažu na metalni stup.</t>
  </si>
  <si>
    <t>Dobava i montaža čeličnog višekutnog stupa visine H = 6m, stup mora imati antikorozivnu zaštitu izvana i iznutra, mora biti opremljen vratima, letvicom za ovjes stupne razdjelnice,  stupnom razdjelnicom, vijkom za uzemljenje izvana i iznutra, mora biti isporučen sa pripadajućim temeljnim vijcima, maticama i šablonom za ugradnju temeljnih vijaka, naglavnik stupa Ф 60 mm</t>
  </si>
  <si>
    <t>Traka pocinčana 30x4 mm (u kabelskom kanalu)</t>
  </si>
  <si>
    <t>Spojnica križna za pocinčanu traku, vruće cinčana, sa tri pločice 3 mm 60x60 mm</t>
  </si>
  <si>
    <t>Dobava i izrada kabelskih završetaka za plastične kabele bez armature 1kV za presjek vodiča 4x10-35mm2 kao  sukladno sljedećim karakteristikama: toplo skupljajući materijal. Stavka uključuje i dobavu i ugradnju kabelskih stopica aluminij-bakar, cijevna, presjek vodiča 25 mm², promjer priključnog vijka 8 mm, šesterokutno prešanje;</t>
  </si>
  <si>
    <t>Polaganje čelične pocinčane trake (Fe/Zn traka) "na nož" (sjekomice) dimenzije 30x4 mm u kanal s razmatanjem i ispravljanjem trake</t>
  </si>
  <si>
    <t>Spajanje uzemljenja na Fe-stupovima, stavka obuhvaća sva dodatna prilagođavanja koja su i dodatno spajanje  prijelaznim spojnicama neophodno za pravilno priključenje trake za uzemljenje, otvor na stupu uvijek mora gledati prema prilaznom pločniku</t>
  </si>
  <si>
    <t>Priključna pločica sa osiguračem, predviđena za ugradnju i spajanje u stup javne rasvjete. Sa zaštitom od direktnog dodira, predviđena za prihvat četiri kabela  presjeka do 25 mm2.
Kao tip PVE 4/25-2, Modelarstvo Stanovnik ili jednakovrijedna.</t>
  </si>
  <si>
    <t>UKUPNO - B) ELEKTROMATERIJAL I RADOVI:</t>
  </si>
  <si>
    <t>C)</t>
  </si>
  <si>
    <t>MJERENJA</t>
  </si>
  <si>
    <t>Ispitivanje električnih instalacija sustava javne rasvjete prema važećoj zakonskoj regulativi
-otpor izolacije vodiča
neprekinutost zaštitnog vodiča
-povezanost metalnih masa
-otpor uzemljenja
-zaštita od indirektnog dodira</t>
  </si>
  <si>
    <t>kompl.</t>
  </si>
  <si>
    <t>Svjetlotehnička mjerenja sjajnosti (luminacije) na prometnoj površini prema HRN EN 13201-4, te izdavanje zapisnika o ispitivanju</t>
  </si>
  <si>
    <t>UKUPNO - D) MJERENJA</t>
  </si>
  <si>
    <t>PDV 25%:</t>
  </si>
  <si>
    <t>Iskop i izrada temelja za sidrenje čeličnih stupova visine 6m, dimenzije temelja su 1,0x1,0x0,8m. Klasa čvrstoće betona je C20/25 (odgovara MB 25). Čelik za armiranje betona temelja je B500B prema HRN EN 10080 (približno odgovara RA 400/500 i MAR 500/560).temelja je B500B prema HRN EN 10080 (približno odgovara RA 400/500 i MAR 500/560).</t>
  </si>
  <si>
    <t xml:space="preserve">Ožičenje, doprema i montaža svjetiljke JR, ožičenje kabelom 3(4)x2,5 mm2, spajanje na razdjelnicu u stupu, međusobno spajanje svjetiljki u tunelu. Stavka obuhvaća raznošenje po gradilištu, spajanje i montažu odnosno kompletan rad kao i sve pripomoći npr. autokošara i sl. 
</t>
  </si>
  <si>
    <t>Dobava i ugradnja kabelskog zdenca tip kao MZ-D1</t>
  </si>
  <si>
    <t>Kn</t>
  </si>
  <si>
    <t>PDV</t>
  </si>
  <si>
    <t>UKUPNO A, B, C:</t>
  </si>
  <si>
    <t>VODOVOD I KANALIZACIJA</t>
  </si>
  <si>
    <t>Opći uvjeti</t>
  </si>
  <si>
    <t>Izvođač je dužan pridržavati se svih važećih zakona i propisa iz područja gradnje, hrvatskih normi, "Općih tehničkih uvjeta za radove na cestama" (Zagreb, IGH, izdanje 2001. god.). Svi radovi moraju se izvesti solidno i stručno prema važećim propisima i pravilima dobrog zanata.</t>
  </si>
  <si>
    <t>U stavkama, gdje se radi definiranja tehničkih svojstava i minimalnih tehničkih karakteristika navodi tip ili proizvođač predmeta nabave nudi se predmet nabave kao navedeni ili jednakovrijedan. U stavkama gdje se navodi određeni proizvod s dodatkom "ili jednakovrijedan", ponuditelj mora na za to predviđenim praznim mjestima troškovnika, prema odgovarajućim stavkama, navesti podatke o proizvodu i tipu odgovarajućeg proizvoda koji nudi te priložiti dokaze iz kojih će se vidjeti karakteristike jednakovrijednih materijala ili proizvoda koje ponuditelj nudi za stavke troškovnika gdje je ta mogućnost predviđena. Proizvodi koji su u dokumentaciji za nadmetanje navedeni kao primjeri smatraju se ponuđenima ako ponuditelj ne navede nikakve druge proizvode na za to predviđenom mjestu troškovnika predmeta nabave.</t>
  </si>
  <si>
    <t>Od trenutka preuzimanja gradilišta pa do primopredaje objekta izvođač je odgovoran za stvari i osobe koje se nalaze unutar gradilišta. U građevinski dnevnik se unose svi bitni podaci i događaji tijekom građenja (npr. meteorološke prilike, temperatura zraka i sl.), upisuju primjedbe projektanata, nalozi nadzornog inženjera i inspekcije. Tako registrirani zahtjevi obvezni su za Izvođača radova, s tim da je za svaku nepredviđenu višu radnju, kojom bi se povećalo ukupne troškove predviđene za izgradnju po ovom troškovniku, prethodno potrebna suglasnost investitora.</t>
  </si>
  <si>
    <t>Količine radova, koje nakon izvršenja čitavog posla nije moguće mjeriti neposrednom izmjerom treba po izvršenju pojedinog takvog rada preuzeti i ovjeriti nadzorni inženjer. Nadzorni inženjer i predstavnik izvođača radova unosit će u građevnu knjigu količine pojedinih takvih radova, s potrebnim skicama i izmjerama, te će svojim potpisima jamčiti za njihovu točnost. Samo tako utvrđeni radovi mogu se uzeti u obzir kod izrade privremenog ili konačnog obračuna radova.</t>
  </si>
  <si>
    <t>Radovi se izvode prema projektu, a u svim slučajevima potrebne izmjene ili dopune projekta ili njegovih dijelova, odluku o tome donosit će sporazumno projektant, nadzorni inženjer, investitor i predstavnik izvođača radova, a tu svoju odluku unositi će u građevni dnevnik. Sve izmjene ili dopune projekta, ili njegovih dijelova, za koje se po građevnom dnevniku ne može dokazati da su uslijedile po opisanom postupku, neće se obračunavati ni po privremenom ni po konačnom obračunu.</t>
  </si>
  <si>
    <t>U ovom troškovniku izložene cijene odnose se na jediničnu mjeru izvršenog rada. Prema tome, jedinične cijene obuhvaćaju sav rad, opremu, materijal, prijevoze, režiju gradilišta i uprave poduzeća, sva davanja te zaradu poduzeća. Sav montažni i sitni materijal je uključen i ne obračunava se zasebnim stavkama. Uključeni su sve vrste radova na izradi i montaži zaštitnih mjera i provizorija, sve vrste radova na montaži opreme, ispitivanja i parametriranja; po završetku svake faze i konačna ispitivanja po završetku svih radova, funkcionalne probe, podešenje i puštanje u probni rad, praćenje pogona i otklanjanje eventualnih nedostataka u jamstvenom roku, dodatni troškovi radne snage (dnevnice, prekovremeni i noćni rad) zbog izvođenja dijela radova u doba isključenog pogona, te svi ostali neimenovani pomoćni radovi i materijal, koji su potrebni za kompletno dovršenje radova po ovom troškovniku.</t>
  </si>
  <si>
    <t>Jediničnim cijenama obuhvaćeno je osiguranje i ocjenjivanje kakvoće, tj. svi troškovi prethodnih i tekućih ispitivanja kako osnovnih materijala, tako i poluproizvoda, te definitivno dovršenih radova u skladu s važećim tehničkim propisima, pravilnicima i standardima i Općim tehničkim uvjetima investitora. Stavke troškovnika odnose se na definitivno dovršene radove, ispitane po kvaliteti i funkcionalnosti od ovlaštenih institucija, te preuzete po nadzornoj službi Investitora, ukoliko nije u opisu izričito drukčije određeno.</t>
  </si>
  <si>
    <t>Sav materijal i oprema, koju izvođač dobavlja i ugrađuje, mora imati isprave o sukladnosti, u skladu sa važećim zakonima i propisima iz područja gradnje (tvornička ispitivanja i atesti, certifikati sukladnosti i sl.) i uvjerenja o kakvoći u skladu s važećim zakonima i propisima. Izvođač je dužan osigurati provedbu svih funkcionalnih ispitivanja u skladu s važećim zakonima i propisima od za to ovlaštenih ustanova.</t>
  </si>
  <si>
    <t>Izvođačeva je obveza održavanje javnih cesta koje koristi u svrhu građenja te sanacija svih eventualnih oštećenja nastalih korištenjem. Po završetku radova ceste je potrebno dovesti u prvobitno stanje bez prava na naknadu troškova.</t>
  </si>
  <si>
    <t>Izvođač je dužan gradilište održavati čistim, a na kraju radova treba izvesti detaljno čišćenje. Nakon dovršenja gradnje predat će Izvoditelj radova posve uređeno gradilište i okolinu predstavniku Investitora uz obveznu prisutnost projektanta. Primjedbe dane od strane projektanta imaju istu težinu kao i primjedbe dane od strane nadzornog inženjera investitora.</t>
  </si>
  <si>
    <t>Izvođač je u okviru ugovorene cijene dužan izvršiti koordinaciju radova svih kooperanata na način da omogući kontinuirano odvijanje posla i zaštitu već izvedenih radova. Sva oštećenja nastala na već izvedenim radovima izvođač je dužan otkloniti o vlastitom trošku. 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t>
  </si>
  <si>
    <t>Obveza izvođača je na propisan način zbrinuti višak materijala iz iskopa i otpad. Ta obveza također podrazumijeva pronalaženje lokacija odlagališta (gradske deponije ili slično), pribavljanje pripadajućih suglasnosti nadležnih komunalnih i drugih službi, nadzornog inženjera, glavnog projektanta i investitora, te sve ostale troškove za zbrinjavanje viška materijala i otpada, što je uključeno u jediničnu cijenu.</t>
  </si>
  <si>
    <t>Za vrijeme izvođenja radova, izvođač je dužan osigurati nesmetan promet na postojećim  cestama i prilaznim putevima i regulirati ga odgovarajućim prometnim znacima.</t>
  </si>
  <si>
    <t>Iskolčenje  je  obveza izvoditelja, koji je dužan pažljivo čuvati oznake i točke iskolčenja tijekom radova.</t>
  </si>
  <si>
    <t>Način transporta: dovoza nasipnog materijala i odvoza iz iskopa treba definirati ugovorom i predvidjeti projektom uređenja gradilišta - prije početka radova.</t>
  </si>
  <si>
    <t xml:space="preserve">Ovi tehnički uvjeti sastavni su dio troškovnika, a time i ponude izvoditelja kao i ugovora. </t>
  </si>
  <si>
    <t>U jediničnu cijenu uključeni su svi potrebni interni elaborati zaštite na radu tijekom izvođenja radova, kao i obavezna izrada i stručnog elaborata regulacije prometa - na koji prije početka radova treba izvoditelj ishoditi odobrenje nadležnog organa uprave.</t>
  </si>
  <si>
    <t>Višeradnje i manjeradnje po ugovorenim stavkama zaračunavati će se po istim cijenama.</t>
  </si>
  <si>
    <t>Troškovi eventualnih zastoja zbog instalacija i imovinsko-pravnih odnosa neće se priznavati, te ih treba uključiti u jedinične cijene radova.</t>
  </si>
  <si>
    <t>Kod sastavljanja ponude i izvedbe  radova u svemu se treba pridržavati i "Općih tehničkih uvjeta za radove na cestama"</t>
  </si>
</sst>
</file>

<file path=xl/styles.xml><?xml version="1.0" encoding="utf-8"?>
<styleSheet xmlns="http://schemas.openxmlformats.org/spreadsheetml/2006/main">
  <numFmts count="9">
    <numFmt numFmtId="44" formatCode="_-* #,##0.00\ &quot;kn&quot;_-;\-* #,##0.00\ &quot;kn&quot;_-;_-* &quot;-&quot;??\ &quot;kn&quot;_-;_-@_-"/>
    <numFmt numFmtId="43" formatCode="_-* #,##0.00\ _k_n_-;\-* #,##0.00\ _k_n_-;_-* &quot;-&quot;??\ _k_n_-;_-@_-"/>
    <numFmt numFmtId="166" formatCode="_-* #,##0.00\ _k_n_-;\-* #,##0.00\ _k_n_-;_-* \-??\ _k_n_-;_-@_-"/>
    <numFmt numFmtId="174" formatCode="#,##0.0"/>
    <numFmt numFmtId="179" formatCode="0.0"/>
    <numFmt numFmtId="180" formatCode="#,##0.00\ &quot;kn&quot;"/>
    <numFmt numFmtId="187" formatCode="0.00;[Red]0.00"/>
    <numFmt numFmtId="188" formatCode="#,##0.00\ [$kn-41A];[Red]#,##0.00\ [$kn-41A]"/>
    <numFmt numFmtId="189" formatCode="#,##0.00\ &quot;kn&quot;;[Red]#,##0.00\ &quot;kn&quot;"/>
  </numFmts>
  <fonts count="78">
    <font>
      <sz val="10"/>
      <name val="Arial"/>
      <family val="2"/>
      <charset val="238"/>
    </font>
    <font>
      <sz val="10"/>
      <name val="Arial"/>
      <charset val="238"/>
    </font>
    <font>
      <sz val="11"/>
      <color indexed="8"/>
      <name val="Calibri"/>
      <family val="2"/>
      <charset val="238"/>
    </font>
    <font>
      <sz val="10"/>
      <color indexed="8"/>
      <name val="Tahoma"/>
      <family val="2"/>
      <charset val="238"/>
    </font>
    <font>
      <b/>
      <sz val="11"/>
      <color indexed="8"/>
      <name val="Tahoma"/>
      <family val="2"/>
      <charset val="238"/>
    </font>
    <font>
      <b/>
      <sz val="10"/>
      <color indexed="8"/>
      <name val="Tahoma"/>
      <family val="2"/>
      <charset val="238"/>
    </font>
    <font>
      <sz val="10"/>
      <name val="Tahoma"/>
      <family val="2"/>
      <charset val="238"/>
    </font>
    <font>
      <sz val="11"/>
      <name val="Tahoma"/>
      <family val="2"/>
      <charset val="238"/>
    </font>
    <font>
      <sz val="10"/>
      <color indexed="10"/>
      <name val="Tahoma"/>
      <family val="2"/>
      <charset val="238"/>
    </font>
    <font>
      <vertAlign val="superscript"/>
      <sz val="10"/>
      <name val="Tahoma"/>
      <family val="2"/>
      <charset val="238"/>
    </font>
    <font>
      <b/>
      <sz val="11"/>
      <name val="Tahoma"/>
      <family val="2"/>
      <charset val="238"/>
    </font>
    <font>
      <b/>
      <sz val="10"/>
      <name val="Tahoma"/>
      <family val="2"/>
      <charset val="238"/>
    </font>
    <font>
      <b/>
      <sz val="10"/>
      <color indexed="51"/>
      <name val="Tahoma"/>
      <family val="2"/>
      <charset val="238"/>
    </font>
    <font>
      <sz val="10"/>
      <color indexed="51"/>
      <name val="Tahoma"/>
      <family val="2"/>
      <charset val="238"/>
    </font>
    <font>
      <sz val="11"/>
      <color indexed="8"/>
      <name val="Tahoma"/>
      <family val="2"/>
      <charset val="238"/>
    </font>
    <font>
      <sz val="10"/>
      <name val="Arial"/>
      <family val="2"/>
      <charset val="238"/>
    </font>
    <font>
      <vertAlign val="superscript"/>
      <sz val="10"/>
      <color indexed="8"/>
      <name val="Tahoma"/>
      <family val="2"/>
      <charset val="238"/>
    </font>
    <font>
      <sz val="11"/>
      <color indexed="10"/>
      <name val="Tahoma"/>
      <family val="2"/>
      <charset val="238"/>
    </font>
    <font>
      <sz val="11"/>
      <color indexed="51"/>
      <name val="Tahoma"/>
      <family val="2"/>
      <charset val="238"/>
    </font>
    <font>
      <b/>
      <sz val="14"/>
      <name val="Tahoma"/>
      <family val="2"/>
      <charset val="238"/>
    </font>
    <font>
      <sz val="14"/>
      <name val="Tahoma"/>
      <family val="2"/>
      <charset val="238"/>
    </font>
    <font>
      <u/>
      <sz val="10"/>
      <name val="Tahoma"/>
      <family val="2"/>
      <charset val="238"/>
    </font>
    <font>
      <sz val="10"/>
      <name val="Trebuchet MS"/>
      <family val="2"/>
      <charset val="238"/>
    </font>
    <font>
      <sz val="10"/>
      <name val="Arial"/>
      <family val="2"/>
    </font>
    <font>
      <sz val="8"/>
      <name val="Tahoma"/>
      <family val="2"/>
      <charset val="238"/>
    </font>
    <font>
      <sz val="10"/>
      <name val="Calibri"/>
      <family val="2"/>
      <charset val="238"/>
    </font>
    <font>
      <sz val="10"/>
      <color indexed="10"/>
      <name val="Trebuchet MS"/>
      <family val="2"/>
      <charset val="238"/>
    </font>
    <font>
      <sz val="8"/>
      <name val="Calibri"/>
      <family val="2"/>
      <charset val="238"/>
    </font>
    <font>
      <sz val="11"/>
      <name val="Arial"/>
      <family val="2"/>
      <charset val="238"/>
    </font>
    <font>
      <sz val="11"/>
      <name val="Calibri"/>
      <family val="2"/>
      <charset val="238"/>
    </font>
    <font>
      <sz val="12"/>
      <color indexed="10"/>
      <name val="Calibri"/>
      <family val="2"/>
      <charset val="238"/>
    </font>
    <font>
      <sz val="12"/>
      <name val="Calibri"/>
      <family val="2"/>
      <charset val="238"/>
    </font>
    <font>
      <b/>
      <sz val="14"/>
      <name val="Calibri"/>
      <family val="2"/>
      <charset val="238"/>
    </font>
    <font>
      <b/>
      <sz val="12"/>
      <name val="Calibri"/>
      <family val="2"/>
      <charset val="238"/>
    </font>
    <font>
      <b/>
      <sz val="36"/>
      <name val="Calibri"/>
      <family val="2"/>
      <charset val="238"/>
    </font>
    <font>
      <sz val="10"/>
      <color indexed="8"/>
      <name val="Calibri"/>
      <family val="2"/>
      <charset val="238"/>
    </font>
    <font>
      <sz val="8"/>
      <color indexed="8"/>
      <name val="Calibri"/>
      <family val="2"/>
      <charset val="238"/>
    </font>
    <font>
      <b/>
      <sz val="12"/>
      <name val="Tahoma"/>
      <family val="2"/>
      <charset val="238"/>
    </font>
    <font>
      <sz val="10.5"/>
      <name val="Tahoma"/>
      <family val="2"/>
      <charset val="238"/>
    </font>
    <font>
      <sz val="10"/>
      <name val="Symbol"/>
      <family val="1"/>
      <charset val="2"/>
    </font>
    <font>
      <sz val="12"/>
      <name val="Tahoma"/>
      <family val="2"/>
      <charset val="238"/>
    </font>
    <font>
      <sz val="10"/>
      <name val="Arial CE"/>
      <charset val="238"/>
    </font>
    <font>
      <sz val="10"/>
      <name val="Times_CRO"/>
    </font>
    <font>
      <vertAlign val="superscript"/>
      <sz val="10"/>
      <name val="Calibri"/>
      <family val="2"/>
      <charset val="238"/>
    </font>
    <font>
      <vertAlign val="superscript"/>
      <sz val="10"/>
      <name val="Arial CE"/>
      <charset val="238"/>
    </font>
    <font>
      <sz val="10"/>
      <name val="Arial CE"/>
      <family val="2"/>
      <charset val="238"/>
    </font>
    <font>
      <vertAlign val="superscript"/>
      <sz val="10"/>
      <color indexed="8"/>
      <name val="Calibri"/>
      <family val="2"/>
    </font>
    <font>
      <sz val="12"/>
      <name val="Arial"/>
      <family val="2"/>
      <charset val="238"/>
    </font>
    <font>
      <b/>
      <sz val="14"/>
      <name val="Arial"/>
      <family val="2"/>
      <charset val="238"/>
    </font>
    <font>
      <sz val="11"/>
      <color theme="1"/>
      <name val="Calibri"/>
      <family val="2"/>
      <charset val="238"/>
      <scheme val="minor"/>
    </font>
    <font>
      <b/>
      <sz val="11"/>
      <color theme="1"/>
      <name val="Calibri"/>
      <family val="2"/>
      <charset val="238"/>
      <scheme val="minor"/>
    </font>
    <font>
      <sz val="10"/>
      <color rgb="FFFF0000"/>
      <name val="Tahoma"/>
      <family val="2"/>
      <charset val="238"/>
    </font>
    <font>
      <b/>
      <sz val="11"/>
      <color rgb="FF000000"/>
      <name val="Tahoma"/>
      <family val="2"/>
      <charset val="238"/>
    </font>
    <font>
      <b/>
      <sz val="10"/>
      <color rgb="FF000000"/>
      <name val="Tahoma"/>
      <family val="2"/>
      <charset val="238"/>
    </font>
    <font>
      <sz val="11"/>
      <color rgb="FFFF0000"/>
      <name val="Tahoma"/>
      <family val="2"/>
      <charset val="238"/>
    </font>
    <font>
      <sz val="11"/>
      <color rgb="FF000000"/>
      <name val="Tahoma"/>
      <family val="2"/>
      <charset val="238"/>
    </font>
    <font>
      <sz val="10"/>
      <color rgb="FF000000"/>
      <name val="Tahoma"/>
      <family val="2"/>
      <charset val="238"/>
    </font>
    <font>
      <sz val="14"/>
      <color theme="1"/>
      <name val="Tahoma"/>
      <family val="2"/>
      <charset val="238"/>
    </font>
    <font>
      <sz val="11"/>
      <color theme="1"/>
      <name val="Tahoma"/>
      <family val="2"/>
      <charset val="238"/>
    </font>
    <font>
      <sz val="10"/>
      <color theme="1"/>
      <name val="Tahoma"/>
      <family val="2"/>
      <charset val="238"/>
    </font>
    <font>
      <b/>
      <sz val="10"/>
      <color rgb="FFFF0000"/>
      <name val="Tahoma"/>
      <family val="2"/>
      <charset val="238"/>
    </font>
    <font>
      <sz val="8"/>
      <color rgb="FFFF0000"/>
      <name val="Tahoma"/>
      <family val="2"/>
      <charset val="238"/>
    </font>
    <font>
      <sz val="11"/>
      <name val="Calibri"/>
      <family val="2"/>
      <charset val="238"/>
      <scheme val="minor"/>
    </font>
    <font>
      <sz val="8"/>
      <color theme="1"/>
      <name val="Calibri"/>
      <family val="2"/>
      <charset val="238"/>
      <scheme val="minor"/>
    </font>
    <font>
      <b/>
      <sz val="10"/>
      <color theme="1"/>
      <name val="Tahoma"/>
      <family val="2"/>
      <charset val="238"/>
    </font>
    <font>
      <b/>
      <i/>
      <sz val="10"/>
      <color rgb="FFFF0000"/>
      <name val="Tahoma"/>
      <family val="2"/>
      <charset val="238"/>
    </font>
    <font>
      <sz val="12"/>
      <color rgb="FFFF0000"/>
      <name val="Tahoma"/>
      <family val="2"/>
      <charset val="238"/>
    </font>
    <font>
      <b/>
      <i/>
      <sz val="10"/>
      <color rgb="FF000000"/>
      <name val="Calibri"/>
      <family val="2"/>
      <charset val="238"/>
    </font>
    <font>
      <b/>
      <i/>
      <sz val="12"/>
      <color rgb="FF000000"/>
      <name val="Calibri"/>
      <family val="2"/>
      <charset val="238"/>
    </font>
    <font>
      <sz val="10"/>
      <name val="Calibri"/>
      <family val="2"/>
      <charset val="238"/>
      <scheme val="minor"/>
    </font>
    <font>
      <sz val="10"/>
      <color theme="1"/>
      <name val="Calibri"/>
      <family val="2"/>
      <charset val="238"/>
    </font>
    <font>
      <sz val="10"/>
      <color rgb="FF000000"/>
      <name val="Calibri"/>
      <family val="2"/>
      <charset val="238"/>
    </font>
    <font>
      <b/>
      <i/>
      <sz val="11"/>
      <color theme="1"/>
      <name val="Calibri"/>
      <family val="2"/>
      <charset val="238"/>
      <scheme val="minor"/>
    </font>
    <font>
      <b/>
      <sz val="14"/>
      <color theme="1"/>
      <name val="Calibri"/>
      <family val="2"/>
      <charset val="238"/>
      <scheme val="minor"/>
    </font>
    <font>
      <b/>
      <i/>
      <sz val="12"/>
      <color theme="1"/>
      <name val="Calibri"/>
      <family val="2"/>
      <charset val="238"/>
      <scheme val="minor"/>
    </font>
    <font>
      <b/>
      <i/>
      <sz val="11"/>
      <color rgb="FF000000"/>
      <name val="Calibri"/>
      <family val="2"/>
      <charset val="238"/>
    </font>
    <font>
      <b/>
      <sz val="12"/>
      <color rgb="FF000000"/>
      <name val="Tahoma"/>
      <family val="2"/>
      <charset val="238"/>
    </font>
    <font>
      <b/>
      <sz val="12"/>
      <color theme="1"/>
      <name val="Calibri"/>
      <family val="2"/>
      <charset val="238"/>
      <scheme val="minor"/>
    </font>
  </fonts>
  <fills count="5">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hair">
        <color rgb="FF000000"/>
      </left>
      <right style="hair">
        <color rgb="FF000000"/>
      </right>
      <top style="thin">
        <color indexed="64"/>
      </top>
      <bottom style="hair">
        <color rgb="FF000000"/>
      </bottom>
      <diagonal/>
    </border>
    <border>
      <left style="hair">
        <color rgb="FF000000"/>
      </left>
      <right style="hair">
        <color rgb="FF000000"/>
      </right>
      <top style="thin">
        <color indexed="64"/>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indexed="64"/>
      </bottom>
      <diagonal/>
    </border>
    <border>
      <left style="hair">
        <color rgb="FF000000"/>
      </left>
      <right/>
      <top style="hair">
        <color rgb="FF000000"/>
      </top>
      <bottom style="hair">
        <color rgb="FF000000"/>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hair">
        <color rgb="FF000000"/>
      </right>
      <top style="hair">
        <color rgb="FF000000"/>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hair">
        <color rgb="FF000000"/>
      </right>
      <top style="thin">
        <color indexed="64"/>
      </top>
      <bottom style="thin">
        <color indexed="64"/>
      </bottom>
      <diagonal/>
    </border>
    <border>
      <left style="hair">
        <color rgb="FF000000"/>
      </left>
      <right style="hair">
        <color rgb="FF000000"/>
      </right>
      <top style="thin">
        <color indexed="64"/>
      </top>
      <bottom style="thin">
        <color indexed="64"/>
      </bottom>
      <diagonal/>
    </border>
    <border>
      <left style="hair">
        <color rgb="FF000000"/>
      </left>
      <right style="thin">
        <color rgb="FF000000"/>
      </right>
      <top style="thin">
        <color indexed="64"/>
      </top>
      <bottom style="thin">
        <color indexed="64"/>
      </bottom>
      <diagonal/>
    </border>
    <border>
      <left/>
      <right style="hair">
        <color rgb="FF000000"/>
      </right>
      <top style="thin">
        <color indexed="64"/>
      </top>
      <bottom style="thin">
        <color indexed="64"/>
      </bottom>
      <diagonal/>
    </border>
    <border>
      <left style="hair">
        <color rgb="FF000000"/>
      </left>
      <right style="hair">
        <color rgb="FF000000"/>
      </right>
      <top/>
      <bottom/>
      <diagonal/>
    </border>
  </borders>
  <cellStyleXfs count="27">
    <xf numFmtId="0" fontId="0" fillId="0" borderId="0"/>
    <xf numFmtId="43" fontId="15" fillId="0" borderId="0" applyFont="0" applyFill="0" applyBorder="0" applyAlignment="0" applyProtection="0"/>
    <xf numFmtId="44" fontId="49" fillId="0" borderId="0" applyFont="0" applyFill="0" applyBorder="0" applyAlignment="0" applyProtection="0"/>
    <xf numFmtId="166" fontId="2" fillId="0" borderId="0"/>
    <xf numFmtId="0" fontId="2" fillId="0" borderId="0"/>
    <xf numFmtId="0" fontId="15" fillId="0" borderId="0"/>
    <xf numFmtId="0" fontId="15" fillId="0" borderId="0"/>
    <xf numFmtId="0" fontId="15" fillId="0" borderId="0"/>
    <xf numFmtId="0" fontId="49" fillId="0" borderId="0"/>
    <xf numFmtId="0" fontId="49" fillId="0" borderId="0"/>
    <xf numFmtId="0" fontId="28" fillId="0" borderId="0"/>
    <xf numFmtId="0" fontId="23" fillId="0" borderId="0"/>
    <xf numFmtId="0" fontId="15" fillId="0" borderId="0"/>
    <xf numFmtId="0" fontId="42" fillId="0" borderId="0"/>
    <xf numFmtId="0" fontId="41" fillId="0" borderId="0"/>
    <xf numFmtId="0" fontId="4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1" fillId="0" borderId="0" applyFill="0" applyBorder="0" applyAlignment="0" applyProtection="0"/>
  </cellStyleXfs>
  <cellXfs count="689">
    <xf numFmtId="0" fontId="0" fillId="0" borderId="0" xfId="0"/>
    <xf numFmtId="0" fontId="3" fillId="0" borderId="0" xfId="4" applyFont="1" applyAlignment="1">
      <alignment horizontal="center" vertical="center"/>
    </xf>
    <xf numFmtId="4" fontId="3" fillId="0" borderId="0" xfId="4" applyNumberFormat="1" applyFont="1" applyAlignment="1">
      <alignment horizontal="center" vertical="center"/>
    </xf>
    <xf numFmtId="0" fontId="6" fillId="0" borderId="0" xfId="4" applyFont="1" applyAlignment="1">
      <alignment horizontal="center" vertical="center"/>
    </xf>
    <xf numFmtId="0" fontId="7" fillId="0" borderId="0" xfId="4" applyFont="1"/>
    <xf numFmtId="4" fontId="6" fillId="0" borderId="0" xfId="4" applyNumberFormat="1" applyFont="1" applyAlignment="1">
      <alignment horizontal="center" vertical="center"/>
    </xf>
    <xf numFmtId="0" fontId="6" fillId="0" borderId="0" xfId="4" applyFont="1" applyAlignment="1">
      <alignment horizontal="center" vertical="center" wrapText="1"/>
    </xf>
    <xf numFmtId="0" fontId="6" fillId="0" borderId="0" xfId="4" applyFont="1" applyAlignment="1">
      <alignment horizontal="left" vertical="top" wrapText="1"/>
    </xf>
    <xf numFmtId="0" fontId="6" fillId="0" borderId="0" xfId="4" applyFont="1" applyAlignment="1">
      <alignment horizontal="left" vertical="top"/>
    </xf>
    <xf numFmtId="0" fontId="3" fillId="0" borderId="0" xfId="4" applyFont="1" applyAlignment="1">
      <alignment horizontal="center" vertical="top" wrapText="1"/>
    </xf>
    <xf numFmtId="0" fontId="6" fillId="0" borderId="0" xfId="4" applyFont="1" applyAlignment="1">
      <alignment horizontal="justify" vertical="top" wrapText="1"/>
    </xf>
    <xf numFmtId="0" fontId="14" fillId="0" borderId="0" xfId="4" applyFont="1"/>
    <xf numFmtId="0" fontId="4" fillId="0" borderId="0" xfId="4" applyFont="1" applyAlignment="1">
      <alignment horizontal="left" vertical="top"/>
    </xf>
    <xf numFmtId="0" fontId="10" fillId="0" borderId="0" xfId="4" applyFont="1" applyAlignment="1">
      <alignment horizontal="left" vertical="top"/>
    </xf>
    <xf numFmtId="0" fontId="51" fillId="0" borderId="0" xfId="4" applyFont="1" applyAlignment="1">
      <alignment horizontal="center" vertical="center"/>
    </xf>
    <xf numFmtId="0" fontId="14" fillId="0" borderId="0" xfId="4" applyFont="1" applyAlignment="1">
      <alignment wrapText="1"/>
    </xf>
    <xf numFmtId="0" fontId="3" fillId="0" borderId="0" xfId="4" applyFont="1" applyAlignment="1">
      <alignment horizontal="left" vertical="top" wrapText="1"/>
    </xf>
    <xf numFmtId="2" fontId="6" fillId="0" borderId="0" xfId="4" applyNumberFormat="1" applyFont="1" applyAlignment="1">
      <alignment horizontal="left" vertical="top" wrapText="1"/>
    </xf>
    <xf numFmtId="2" fontId="3" fillId="0" borderId="0" xfId="4" applyNumberFormat="1" applyFont="1" applyAlignment="1">
      <alignment horizontal="justify" vertical="top" wrapText="1"/>
    </xf>
    <xf numFmtId="2" fontId="6" fillId="0" borderId="0" xfId="4" applyNumberFormat="1" applyFont="1" applyAlignment="1">
      <alignment horizontal="justify" vertical="top" wrapText="1"/>
    </xf>
    <xf numFmtId="2" fontId="4" fillId="0" borderId="0" xfId="4" applyNumberFormat="1" applyFont="1" applyAlignment="1">
      <alignment horizontal="justify" vertical="top" wrapText="1"/>
    </xf>
    <xf numFmtId="2" fontId="5" fillId="0" borderId="0" xfId="4" applyNumberFormat="1" applyFont="1" applyAlignment="1">
      <alignment horizontal="justify" vertical="top" wrapText="1"/>
    </xf>
    <xf numFmtId="0" fontId="3" fillId="0" borderId="0" xfId="4" applyFont="1" applyAlignment="1">
      <alignment horizontal="justify" vertical="top" wrapText="1"/>
    </xf>
    <xf numFmtId="0" fontId="51" fillId="0" borderId="0" xfId="4" applyFont="1" applyAlignment="1">
      <alignment horizontal="justify" vertical="top" wrapText="1"/>
    </xf>
    <xf numFmtId="0" fontId="8" fillId="0" borderId="0" xfId="4" applyFont="1" applyAlignment="1">
      <alignment horizontal="justify" vertical="top" wrapText="1"/>
    </xf>
    <xf numFmtId="49" fontId="6" fillId="0" borderId="0" xfId="4" applyNumberFormat="1" applyFont="1" applyAlignment="1">
      <alignment horizontal="justify" vertical="top" wrapText="1"/>
    </xf>
    <xf numFmtId="2" fontId="8" fillId="0" borderId="0" xfId="4" applyNumberFormat="1" applyFont="1" applyAlignment="1">
      <alignment horizontal="justify" vertical="top" wrapText="1"/>
    </xf>
    <xf numFmtId="2" fontId="10" fillId="0" borderId="0" xfId="4" applyNumberFormat="1" applyFont="1" applyAlignment="1">
      <alignment horizontal="justify" vertical="top" wrapText="1"/>
    </xf>
    <xf numFmtId="0" fontId="13" fillId="0" borderId="0" xfId="4" applyFont="1" applyAlignment="1">
      <alignment horizontal="justify" vertical="top" wrapText="1"/>
    </xf>
    <xf numFmtId="0" fontId="11" fillId="0" borderId="0" xfId="4" applyFont="1" applyAlignment="1">
      <alignment horizontal="justify" vertical="top" wrapText="1"/>
    </xf>
    <xf numFmtId="9" fontId="6" fillId="0" borderId="0" xfId="4" applyNumberFormat="1" applyFont="1" applyAlignment="1">
      <alignment horizontal="justify" vertical="top" wrapText="1"/>
    </xf>
    <xf numFmtId="0" fontId="3" fillId="0" borderId="0" xfId="4" applyFont="1" applyAlignment="1">
      <alignment horizontal="left" vertical="top"/>
    </xf>
    <xf numFmtId="0" fontId="5" fillId="0" borderId="0" xfId="4" applyFont="1" applyAlignment="1">
      <alignment horizontal="left" vertical="top"/>
    </xf>
    <xf numFmtId="0" fontId="8" fillId="0" borderId="0" xfId="4" applyFont="1" applyAlignment="1">
      <alignment horizontal="left" vertical="top"/>
    </xf>
    <xf numFmtId="0" fontId="51" fillId="0" borderId="0" xfId="4" applyFont="1" applyAlignment="1">
      <alignment horizontal="left" vertical="top"/>
    </xf>
    <xf numFmtId="0" fontId="12" fillId="0" borderId="0" xfId="4" applyFont="1" applyAlignment="1">
      <alignment horizontal="left" vertical="top"/>
    </xf>
    <xf numFmtId="0" fontId="7" fillId="0" borderId="0" xfId="4" applyFont="1" applyAlignment="1">
      <alignment horizontal="left" vertical="top" wrapText="1"/>
    </xf>
    <xf numFmtId="0" fontId="4" fillId="0" borderId="0" xfId="4" applyFont="1" applyAlignment="1">
      <alignment horizontal="left" vertical="top" wrapText="1"/>
    </xf>
    <xf numFmtId="0" fontId="8" fillId="0" borderId="0" xfId="4" applyFont="1" applyAlignment="1">
      <alignment horizontal="left" vertical="top" wrapText="1"/>
    </xf>
    <xf numFmtId="0" fontId="7" fillId="0" borderId="0" xfId="4" applyFont="1" applyAlignment="1">
      <alignment horizontal="left" vertical="top"/>
    </xf>
    <xf numFmtId="0" fontId="52" fillId="2" borderId="0" xfId="0" applyFont="1" applyFill="1" applyAlignment="1">
      <alignment horizontal="right" vertical="top" wrapText="1"/>
    </xf>
    <xf numFmtId="0" fontId="52" fillId="0" borderId="0" xfId="0" applyFont="1" applyAlignment="1">
      <alignment horizontal="right" vertical="top" wrapText="1"/>
    </xf>
    <xf numFmtId="0" fontId="52" fillId="0" borderId="0" xfId="0" applyFont="1" applyAlignment="1">
      <alignment horizontal="center" vertical="top" wrapText="1"/>
    </xf>
    <xf numFmtId="0" fontId="52" fillId="0" borderId="0" xfId="0" applyFont="1" applyAlignment="1">
      <alignment vertical="top" wrapText="1"/>
    </xf>
    <xf numFmtId="0" fontId="53" fillId="0" borderId="0" xfId="0" applyFont="1" applyAlignment="1">
      <alignment vertical="top" wrapText="1"/>
    </xf>
    <xf numFmtId="0" fontId="53" fillId="0" borderId="0" xfId="0" applyFont="1" applyAlignment="1">
      <alignment horizontal="right" vertical="top" wrapText="1"/>
    </xf>
    <xf numFmtId="0" fontId="17" fillId="0" borderId="0" xfId="4" applyFont="1"/>
    <xf numFmtId="0" fontId="54" fillId="0" borderId="0" xfId="4" applyFont="1"/>
    <xf numFmtId="0" fontId="14" fillId="0" borderId="0" xfId="4" applyFont="1" applyAlignment="1">
      <alignment horizontal="left" vertical="top"/>
    </xf>
    <xf numFmtId="0" fontId="14" fillId="0" borderId="0" xfId="4" applyFont="1" applyAlignment="1">
      <alignment horizontal="left" vertical="top" wrapText="1"/>
    </xf>
    <xf numFmtId="0" fontId="18" fillId="0" borderId="0" xfId="4" applyFont="1"/>
    <xf numFmtId="0" fontId="55" fillId="0" borderId="0" xfId="0" applyFont="1" applyAlignment="1">
      <alignment horizontal="right" vertical="top" wrapText="1"/>
    </xf>
    <xf numFmtId="0" fontId="14" fillId="0" borderId="0" xfId="4" applyFont="1" applyAlignment="1">
      <alignment horizontal="justify" vertical="top" wrapText="1"/>
    </xf>
    <xf numFmtId="0" fontId="3" fillId="0" borderId="0" xfId="4" applyFont="1"/>
    <xf numFmtId="0" fontId="55" fillId="0" borderId="0" xfId="0" applyFont="1" applyAlignment="1">
      <alignment horizontal="right" vertical="top" wrapText="1"/>
    </xf>
    <xf numFmtId="0" fontId="56" fillId="0" borderId="0" xfId="0" applyFont="1" applyAlignment="1">
      <alignment vertical="top" wrapText="1"/>
    </xf>
    <xf numFmtId="0" fontId="52" fillId="2" borderId="0" xfId="0" applyFont="1" applyFill="1" applyAlignment="1">
      <alignment vertical="top" wrapText="1"/>
    </xf>
    <xf numFmtId="0" fontId="7" fillId="0" borderId="0" xfId="0" applyFont="1" applyAlignment="1">
      <alignment horizontal="justify" vertical="top" wrapText="1"/>
    </xf>
    <xf numFmtId="0" fontId="6" fillId="0" borderId="0" xfId="4" applyFont="1" applyAlignment="1">
      <alignment horizontal="justify" vertical="top" wrapText="1" shrinkToFit="1"/>
    </xf>
    <xf numFmtId="0" fontId="6" fillId="0" borderId="0" xfId="12" applyFont="1" applyAlignment="1">
      <alignment horizontal="left" vertical="top"/>
    </xf>
    <xf numFmtId="4" fontId="6" fillId="0" borderId="0" xfId="12" applyNumberFormat="1" applyFont="1" applyAlignment="1">
      <alignment horizontal="center" vertical="center"/>
    </xf>
    <xf numFmtId="0" fontId="6" fillId="0" borderId="0" xfId="12" applyFont="1"/>
    <xf numFmtId="0" fontId="19" fillId="0" borderId="0" xfId="12" applyFont="1" applyAlignment="1">
      <alignment vertical="top"/>
    </xf>
    <xf numFmtId="0" fontId="20" fillId="0" borderId="0" xfId="12" applyFont="1"/>
    <xf numFmtId="0" fontId="6" fillId="0" borderId="0" xfId="0" applyFont="1" applyAlignment="1">
      <alignment horizontal="left" vertical="top"/>
    </xf>
    <xf numFmtId="0" fontId="6" fillId="0" borderId="0" xfId="0" applyFont="1" applyAlignment="1">
      <alignment horizontal="justify" vertical="top"/>
    </xf>
    <xf numFmtId="0" fontId="6" fillId="0" borderId="0" xfId="0" applyFont="1" applyAlignment="1">
      <alignment vertical="top" wrapText="1"/>
    </xf>
    <xf numFmtId="0" fontId="7" fillId="0" borderId="0" xfId="0" applyFont="1" applyAlignment="1">
      <alignment horizontal="left" vertical="top"/>
    </xf>
    <xf numFmtId="174" fontId="51" fillId="0" borderId="0" xfId="0" applyNumberFormat="1" applyFont="1" applyAlignment="1">
      <alignment horizontal="center" vertical="center"/>
    </xf>
    <xf numFmtId="0" fontId="7" fillId="0" borderId="0" xfId="0" applyFont="1"/>
    <xf numFmtId="174" fontId="6" fillId="0" borderId="1" xfId="0" applyNumberFormat="1" applyFont="1" applyBorder="1" applyAlignment="1">
      <alignment horizontal="center" vertical="center"/>
    </xf>
    <xf numFmtId="0" fontId="6" fillId="0" borderId="1" xfId="0" applyFont="1" applyBorder="1" applyAlignment="1">
      <alignment horizontal="center"/>
    </xf>
    <xf numFmtId="0" fontId="55" fillId="0" borderId="0" xfId="0" applyFont="1"/>
    <xf numFmtId="174" fontId="51" fillId="0" borderId="0" xfId="0" applyNumberFormat="1" applyFont="1" applyAlignment="1">
      <alignment horizontal="center" vertical="center"/>
    </xf>
    <xf numFmtId="2" fontId="6" fillId="0" borderId="0" xfId="0" applyNumberFormat="1" applyFont="1" applyAlignment="1">
      <alignment horizontal="center" vertical="center"/>
    </xf>
    <xf numFmtId="0" fontId="6" fillId="0" borderId="0" xfId="0" applyFont="1" applyAlignment="1">
      <alignment horizontal="center"/>
    </xf>
    <xf numFmtId="0" fontId="54" fillId="0" borderId="0" xfId="0" applyFont="1"/>
    <xf numFmtId="0" fontId="54" fillId="0" borderId="0" xfId="0" applyFont="1"/>
    <xf numFmtId="0" fontId="51" fillId="0" borderId="0" xfId="0" applyFont="1" applyAlignment="1">
      <alignment horizontal="justify"/>
    </xf>
    <xf numFmtId="0" fontId="7" fillId="0" borderId="0" xfId="0" applyFont="1" applyAlignment="1">
      <alignment horizontal="center" vertical="center"/>
    </xf>
    <xf numFmtId="0" fontId="6" fillId="0" borderId="0" xfId="0" applyFont="1" applyAlignment="1">
      <alignment horizontal="center" vertical="center"/>
    </xf>
    <xf numFmtId="0" fontId="57" fillId="0" borderId="0" xfId="0" applyFont="1"/>
    <xf numFmtId="0" fontId="11" fillId="0" borderId="0" xfId="0" applyFont="1" applyAlignment="1">
      <alignment horizontal="left" vertical="top"/>
    </xf>
    <xf numFmtId="0" fontId="11" fillId="0" borderId="0" xfId="0" applyFont="1" applyAlignment="1">
      <alignment horizontal="center"/>
    </xf>
    <xf numFmtId="0" fontId="54" fillId="0" borderId="0" xfId="0" applyFont="1"/>
    <xf numFmtId="0" fontId="55" fillId="0" borderId="0" xfId="0" applyFont="1"/>
    <xf numFmtId="0" fontId="6" fillId="0" borderId="0" xfId="0" applyFont="1" applyAlignment="1">
      <alignment vertical="center" wrapText="1"/>
    </xf>
    <xf numFmtId="0" fontId="6" fillId="0" borderId="0" xfId="0" applyFont="1" applyAlignment="1">
      <alignment horizontal="justify" vertical="justify" wrapText="1"/>
    </xf>
    <xf numFmtId="0" fontId="7" fillId="0" borderId="0" xfId="0" applyFont="1" applyAlignment="1">
      <alignment horizontal="center"/>
    </xf>
    <xf numFmtId="0" fontId="6" fillId="0" borderId="1" xfId="0" applyFont="1" applyBorder="1" applyAlignment="1">
      <alignment horizontal="center" vertical="center"/>
    </xf>
    <xf numFmtId="0" fontId="6" fillId="0" borderId="0" xfId="0" applyFont="1" applyAlignment="1">
      <alignment horizontal="center" wrapText="1"/>
    </xf>
    <xf numFmtId="0" fontId="6" fillId="0" borderId="2" xfId="0" applyFont="1" applyBorder="1" applyAlignment="1">
      <alignment vertical="center" wrapText="1"/>
    </xf>
    <xf numFmtId="0" fontId="51" fillId="0" borderId="0" xfId="0" applyFont="1" applyAlignment="1">
      <alignment horizontal="justify" vertical="top" wrapText="1"/>
    </xf>
    <xf numFmtId="0" fontId="6" fillId="0" borderId="0" xfId="0" applyFont="1" applyAlignment="1">
      <alignment horizontal="center" vertical="center" wrapText="1"/>
    </xf>
    <xf numFmtId="0" fontId="6" fillId="0" borderId="0" xfId="0" applyFont="1" applyAlignment="1">
      <alignment wrapText="1"/>
    </xf>
    <xf numFmtId="0" fontId="54" fillId="0" borderId="0" xfId="0" applyFont="1" applyAlignment="1">
      <alignment horizontal="center"/>
    </xf>
    <xf numFmtId="0" fontId="58" fillId="0" borderId="0" xfId="0" applyFont="1"/>
    <xf numFmtId="0" fontId="6" fillId="0" borderId="0" xfId="0" applyFont="1" applyAlignment="1">
      <alignment horizontal="justify"/>
    </xf>
    <xf numFmtId="0" fontId="17" fillId="0" borderId="0" xfId="0" applyFont="1" applyAlignment="1">
      <alignment horizontal="center" vertical="center"/>
    </xf>
    <xf numFmtId="2" fontId="51" fillId="0" borderId="0" xfId="0" applyNumberFormat="1" applyFont="1" applyAlignment="1">
      <alignment horizontal="center" vertical="center" wrapText="1"/>
    </xf>
    <xf numFmtId="0" fontId="59" fillId="0" borderId="0" xfId="0" applyFont="1"/>
    <xf numFmtId="0" fontId="6" fillId="0" borderId="0" xfId="0" applyFont="1" applyAlignment="1">
      <alignment horizontal="justify" vertical="top" wrapText="1"/>
    </xf>
    <xf numFmtId="4" fontId="6" fillId="0" borderId="0" xfId="0" applyNumberFormat="1" applyFont="1" applyAlignment="1">
      <alignment horizontal="center" vertical="center" wrapText="1"/>
    </xf>
    <xf numFmtId="4" fontId="6" fillId="0" borderId="0" xfId="0" applyNumberFormat="1" applyFont="1" applyAlignment="1">
      <alignment wrapText="1"/>
    </xf>
    <xf numFmtId="49" fontId="6" fillId="0" borderId="0" xfId="0" applyNumberFormat="1" applyFont="1" applyAlignment="1">
      <alignment wrapText="1"/>
    </xf>
    <xf numFmtId="0" fontId="10" fillId="0" borderId="0" xfId="0" applyFont="1" applyAlignment="1">
      <alignment vertical="top" wrapText="1"/>
    </xf>
    <xf numFmtId="174" fontId="51" fillId="0" borderId="0" xfId="0" applyNumberFormat="1" applyFont="1" applyAlignment="1">
      <alignment horizontal="center"/>
    </xf>
    <xf numFmtId="0" fontId="11" fillId="0" borderId="0" xfId="0" applyFont="1" applyAlignment="1">
      <alignment horizontal="center" vertical="center"/>
    </xf>
    <xf numFmtId="0" fontId="59" fillId="0" borderId="0" xfId="0" applyFont="1" applyAlignment="1">
      <alignment horizontal="left"/>
    </xf>
    <xf numFmtId="0" fontId="58" fillId="0" borderId="0" xfId="0" applyFont="1" applyAlignment="1">
      <alignment horizontal="justify" vertical="top" wrapText="1"/>
    </xf>
    <xf numFmtId="0" fontId="59" fillId="0" borderId="0" xfId="0" applyFont="1" applyAlignment="1">
      <alignment horizontal="center" vertical="center"/>
    </xf>
    <xf numFmtId="0" fontId="6" fillId="0" borderId="0" xfId="0" applyFont="1"/>
    <xf numFmtId="0" fontId="51" fillId="0" borderId="0" xfId="0" applyFont="1"/>
    <xf numFmtId="0" fontId="3" fillId="0" borderId="0" xfId="0" applyFont="1"/>
    <xf numFmtId="0" fontId="11" fillId="0" borderId="0" xfId="0" applyFont="1" applyAlignment="1">
      <alignment horizontal="left"/>
    </xf>
    <xf numFmtId="0" fontId="11" fillId="0" borderId="0" xfId="0" applyFont="1" applyAlignment="1">
      <alignment horizontal="justify" vertical="top" wrapText="1"/>
    </xf>
    <xf numFmtId="174" fontId="6" fillId="0" borderId="0" xfId="0" applyNumberFormat="1" applyFont="1" applyAlignment="1">
      <alignment horizontal="center" vertical="top" wrapText="1"/>
    </xf>
    <xf numFmtId="0" fontId="6" fillId="0" borderId="0" xfId="0" applyFont="1" applyAlignment="1">
      <alignment vertical="center"/>
    </xf>
    <xf numFmtId="0" fontId="51" fillId="0" borderId="0" xfId="0" applyFont="1" applyAlignment="1">
      <alignment horizontal="left" vertical="top"/>
    </xf>
    <xf numFmtId="0" fontId="51" fillId="0" borderId="0" xfId="0" applyFont="1" applyAlignment="1">
      <alignment horizontal="center" vertical="center"/>
    </xf>
    <xf numFmtId="4" fontId="51" fillId="0" borderId="0" xfId="0" applyNumberFormat="1" applyFont="1" applyAlignment="1">
      <alignment horizontal="center" vertical="center"/>
    </xf>
    <xf numFmtId="0" fontId="51" fillId="0" borderId="0" xfId="0" applyFont="1" applyAlignment="1">
      <alignment horizontal="center"/>
    </xf>
    <xf numFmtId="0" fontId="7" fillId="0" borderId="0" xfId="0" applyFont="1" applyAlignment="1">
      <alignment vertical="center"/>
    </xf>
    <xf numFmtId="0" fontId="51" fillId="0" borderId="0" xfId="0" applyFont="1" applyAlignment="1">
      <alignment horizontal="center" vertical="center" wrapText="1"/>
    </xf>
    <xf numFmtId="0" fontId="51" fillId="0" borderId="0" xfId="0" applyFont="1" applyAlignment="1">
      <alignment horizontal="left"/>
    </xf>
    <xf numFmtId="0" fontId="17" fillId="0" borderId="0" xfId="0" applyFont="1" applyAlignment="1">
      <alignment horizontal="center"/>
    </xf>
    <xf numFmtId="0" fontId="6" fillId="0" borderId="0" xfId="0" applyFont="1" applyAlignment="1">
      <alignment horizontal="left" vertical="top" wrapText="1"/>
    </xf>
    <xf numFmtId="0" fontId="11" fillId="0" borderId="0" xfId="0" applyFont="1"/>
    <xf numFmtId="2" fontId="6" fillId="0" borderId="0" xfId="0" applyNumberFormat="1" applyFont="1" applyAlignment="1">
      <alignment horizontal="center" vertical="center" wrapText="1"/>
    </xf>
    <xf numFmtId="0" fontId="6" fillId="0" borderId="0" xfId="0" applyFont="1" applyAlignment="1">
      <alignment horizontal="left"/>
    </xf>
    <xf numFmtId="0" fontId="51" fillId="0" borderId="0" xfId="0" applyFont="1" applyAlignment="1">
      <alignment wrapText="1"/>
    </xf>
    <xf numFmtId="0" fontId="6" fillId="0" borderId="0" xfId="0" applyFont="1" applyAlignment="1">
      <alignment vertical="top"/>
    </xf>
    <xf numFmtId="0" fontId="6" fillId="0" borderId="0" xfId="0" applyFont="1" applyAlignment="1" applyProtection="1">
      <alignment horizontal="justify" vertical="top"/>
      <protection locked="0"/>
    </xf>
    <xf numFmtId="4" fontId="7" fillId="0" borderId="0" xfId="0" applyNumberFormat="1" applyFont="1"/>
    <xf numFmtId="0" fontId="54" fillId="0" borderId="0" xfId="0" applyFont="1"/>
    <xf numFmtId="0" fontId="58" fillId="0" borderId="0" xfId="0" applyFont="1"/>
    <xf numFmtId="0" fontId="51" fillId="0" borderId="0" xfId="0" applyFont="1"/>
    <xf numFmtId="0" fontId="51" fillId="0" borderId="0" xfId="0" applyFont="1" applyAlignment="1">
      <alignment horizontal="justify" vertical="top" wrapText="1"/>
    </xf>
    <xf numFmtId="0" fontId="5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49" fontId="6" fillId="0" borderId="0" xfId="0" applyNumberFormat="1" applyFont="1" applyAlignment="1">
      <alignment horizontal="left" vertical="top" wrapText="1"/>
    </xf>
    <xf numFmtId="0" fontId="10" fillId="0" borderId="0" xfId="0" applyFont="1" applyAlignment="1">
      <alignment horizontal="right"/>
    </xf>
    <xf numFmtId="2" fontId="6" fillId="0" borderId="0" xfId="0" applyNumberFormat="1" applyFont="1" applyAlignment="1">
      <alignment horizontal="right" vertical="center"/>
    </xf>
    <xf numFmtId="0" fontId="54" fillId="0" borderId="0" xfId="0" applyFont="1"/>
    <xf numFmtId="0" fontId="58" fillId="0" borderId="0" xfId="0" applyFont="1"/>
    <xf numFmtId="0" fontId="21" fillId="0" borderId="0" xfId="0" applyFont="1"/>
    <xf numFmtId="0" fontId="7" fillId="0" borderId="0" xfId="0" applyFont="1" applyAlignment="1">
      <alignment horizontal="right"/>
    </xf>
    <xf numFmtId="49" fontId="6" fillId="0" borderId="0" xfId="0" applyNumberFormat="1" applyFont="1" applyAlignment="1">
      <alignment horizontal="left" vertical="top"/>
    </xf>
    <xf numFmtId="0" fontId="22" fillId="0" borderId="0" xfId="0" applyFont="1"/>
    <xf numFmtId="49" fontId="6" fillId="0" borderId="0" xfId="0" quotePrefix="1" applyNumberFormat="1" applyFont="1" applyAlignment="1">
      <alignment horizontal="left" vertical="top"/>
    </xf>
    <xf numFmtId="49" fontId="51" fillId="0" borderId="0" xfId="0" applyNumberFormat="1" applyFont="1" applyAlignment="1">
      <alignment horizontal="left" vertical="top"/>
    </xf>
    <xf numFmtId="4" fontId="51" fillId="0" borderId="0" xfId="0" applyNumberFormat="1" applyFont="1" applyAlignment="1">
      <alignment horizontal="center" vertical="center"/>
    </xf>
    <xf numFmtId="49" fontId="51" fillId="0" borderId="0" xfId="0" applyNumberFormat="1" applyFont="1" applyAlignment="1">
      <alignment horizontal="left" vertical="top"/>
    </xf>
    <xf numFmtId="0" fontId="22" fillId="0" borderId="0" xfId="0" applyFont="1" applyAlignment="1">
      <alignment horizontal="center"/>
    </xf>
    <xf numFmtId="0" fontId="22" fillId="0" borderId="0" xfId="0" applyFont="1" applyAlignment="1">
      <alignment horizontal="center" vertical="center"/>
    </xf>
    <xf numFmtId="0" fontId="23" fillId="0" borderId="0" xfId="0" applyFont="1"/>
    <xf numFmtId="4" fontId="6" fillId="0" borderId="0" xfId="0" applyNumberFormat="1" applyFont="1" applyAlignment="1">
      <alignment horizontal="center" vertical="center"/>
    </xf>
    <xf numFmtId="0" fontId="21" fillId="0" borderId="0" xfId="0" applyFont="1" applyAlignment="1">
      <alignment horizontal="justify" vertical="top" wrapText="1"/>
    </xf>
    <xf numFmtId="0" fontId="23" fillId="0" borderId="0" xfId="0" applyFont="1" applyAlignment="1">
      <alignment horizontal="center"/>
    </xf>
    <xf numFmtId="0" fontId="23" fillId="0" borderId="0" xfId="0" applyFont="1" applyAlignment="1">
      <alignment horizontal="center" vertical="center"/>
    </xf>
    <xf numFmtId="0" fontId="0" fillId="0" borderId="0" xfId="0" applyAlignment="1">
      <alignment wrapText="1"/>
    </xf>
    <xf numFmtId="0" fontId="6" fillId="0" borderId="0" xfId="0" quotePrefix="1" applyFont="1" applyAlignment="1">
      <alignment horizontal="left" vertical="top" wrapText="1"/>
    </xf>
    <xf numFmtId="0" fontId="60" fillId="0" borderId="0" xfId="0" applyFont="1" applyAlignment="1">
      <alignment horizontal="center" vertical="center"/>
    </xf>
    <xf numFmtId="0" fontId="22" fillId="0" borderId="0" xfId="0" applyFont="1" applyAlignment="1">
      <alignment horizontal="justify" vertical="top" wrapText="1"/>
    </xf>
    <xf numFmtId="0" fontId="22" fillId="0" borderId="0" xfId="0" applyFont="1" applyAlignment="1">
      <alignment vertical="center"/>
    </xf>
    <xf numFmtId="0" fontId="22" fillId="0" borderId="0" xfId="0" applyFont="1" applyAlignment="1">
      <alignment horizontal="justify" vertical="top"/>
    </xf>
    <xf numFmtId="49" fontId="61" fillId="0" borderId="0" xfId="0" applyNumberFormat="1" applyFont="1" applyAlignment="1">
      <alignment horizontal="left" vertical="top"/>
    </xf>
    <xf numFmtId="4" fontId="61" fillId="0" borderId="0" xfId="0" applyNumberFormat="1" applyFont="1" applyAlignment="1">
      <alignment horizontal="center" vertical="center"/>
    </xf>
    <xf numFmtId="49" fontId="51" fillId="0" borderId="0" xfId="0" applyNumberFormat="1" applyFont="1" applyAlignment="1" applyProtection="1">
      <alignment horizontal="left" vertical="top" wrapText="1"/>
      <protection locked="0"/>
    </xf>
    <xf numFmtId="0" fontId="6" fillId="0" borderId="0" xfId="0" applyFont="1" applyAlignment="1" applyProtection="1">
      <alignment horizontal="justify" vertical="top" wrapText="1"/>
      <protection locked="0"/>
    </xf>
    <xf numFmtId="2" fontId="51" fillId="0" borderId="0" xfId="0" applyNumberFormat="1" applyFont="1" applyAlignment="1" applyProtection="1">
      <alignment horizontal="center" vertical="center" wrapText="1"/>
      <protection locked="0"/>
    </xf>
    <xf numFmtId="49" fontId="60" fillId="0" borderId="0" xfId="0" quotePrefix="1" applyNumberFormat="1" applyFont="1" applyAlignment="1">
      <alignment horizontal="center" vertical="top"/>
    </xf>
    <xf numFmtId="49" fontId="51" fillId="0" borderId="0" xfId="0" applyNumberFormat="1" applyFont="1" applyAlignment="1">
      <alignment horizontal="center" vertical="top"/>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49" fontId="51" fillId="0" borderId="0" xfId="0" applyNumberFormat="1" applyFont="1" applyAlignment="1">
      <alignment horizontal="center" vertical="top"/>
    </xf>
    <xf numFmtId="0" fontId="6" fillId="0" borderId="0" xfId="12" applyFont="1" applyAlignment="1">
      <alignment horizontal="justify" vertical="top" wrapText="1"/>
    </xf>
    <xf numFmtId="0" fontId="6" fillId="0" borderId="2" xfId="0" applyFont="1" applyBorder="1" applyAlignment="1">
      <alignment horizontal="justify" vertical="top" wrapText="1"/>
    </xf>
    <xf numFmtId="0" fontId="22" fillId="0" borderId="3" xfId="0" applyFont="1" applyBorder="1" applyAlignment="1">
      <alignment vertical="center" wrapText="1"/>
    </xf>
    <xf numFmtId="174" fontId="3" fillId="0" borderId="0" xfId="4" applyNumberFormat="1" applyFont="1" applyAlignment="1">
      <alignment horizontal="center" vertical="center"/>
    </xf>
    <xf numFmtId="174" fontId="6" fillId="0" borderId="0" xfId="4" applyNumberFormat="1" applyFont="1" applyAlignment="1">
      <alignment horizontal="center" vertical="center"/>
    </xf>
    <xf numFmtId="174" fontId="51" fillId="0" borderId="0" xfId="4" applyNumberFormat="1" applyFont="1" applyAlignment="1">
      <alignment horizontal="center" vertical="center"/>
    </xf>
    <xf numFmtId="174" fontId="6" fillId="0" borderId="0" xfId="0" applyNumberFormat="1" applyFont="1" applyAlignment="1">
      <alignment wrapText="1"/>
    </xf>
    <xf numFmtId="174" fontId="6" fillId="0" borderId="0" xfId="4" applyNumberFormat="1" applyFont="1" applyAlignment="1">
      <alignment horizontal="center" vertical="top" wrapText="1"/>
    </xf>
    <xf numFmtId="174" fontId="6" fillId="0" borderId="0" xfId="0" applyNumberFormat="1" applyFont="1" applyAlignment="1">
      <alignment horizontal="left" vertical="top" wrapText="1"/>
    </xf>
    <xf numFmtId="174" fontId="6" fillId="0" borderId="0" xfId="0" applyNumberFormat="1" applyFont="1" applyAlignment="1">
      <alignment horizontal="justify" vertical="top" wrapText="1"/>
    </xf>
    <xf numFmtId="174" fontId="6" fillId="0" borderId="0" xfId="0" quotePrefix="1" applyNumberFormat="1" applyFont="1" applyAlignment="1">
      <alignment horizontal="left" vertical="top" wrapText="1"/>
    </xf>
    <xf numFmtId="174" fontId="6" fillId="0" borderId="0" xfId="0" applyNumberFormat="1" applyFont="1" applyAlignment="1">
      <alignment horizontal="center" vertical="center" wrapText="1"/>
    </xf>
    <xf numFmtId="174" fontId="56" fillId="0" borderId="0" xfId="0" applyNumberFormat="1" applyFont="1" applyAlignment="1">
      <alignment vertical="top" wrapText="1"/>
    </xf>
    <xf numFmtId="174" fontId="6" fillId="0" borderId="0" xfId="0" applyNumberFormat="1" applyFont="1" applyAlignment="1">
      <alignment horizontal="center" vertical="center"/>
    </xf>
    <xf numFmtId="174" fontId="6" fillId="0" borderId="3" xfId="0" applyNumberFormat="1" applyFont="1" applyBorder="1" applyAlignment="1">
      <alignment horizontal="center" vertical="center"/>
    </xf>
    <xf numFmtId="174" fontId="60" fillId="0" borderId="0" xfId="0" applyNumberFormat="1" applyFont="1" applyAlignment="1">
      <alignment horizontal="center" vertical="center"/>
    </xf>
    <xf numFmtId="174" fontId="3" fillId="0" borderId="0" xfId="4" applyNumberFormat="1" applyFont="1" applyAlignment="1">
      <alignment horizontal="center" vertical="center" wrapText="1"/>
    </xf>
    <xf numFmtId="174" fontId="52" fillId="2" borderId="0" xfId="0" applyNumberFormat="1" applyFont="1" applyFill="1" applyAlignment="1">
      <alignment vertical="top" wrapText="1"/>
    </xf>
    <xf numFmtId="174" fontId="53" fillId="0" borderId="0" xfId="0" applyNumberFormat="1" applyFont="1" applyAlignment="1">
      <alignment vertical="top" wrapText="1"/>
    </xf>
    <xf numFmtId="174" fontId="56" fillId="0" borderId="0" xfId="0" applyNumberFormat="1" applyFont="1" applyAlignment="1">
      <alignment horizontal="right" vertical="top" wrapText="1"/>
    </xf>
    <xf numFmtId="0" fontId="3" fillId="0" borderId="1" xfId="4" applyFont="1" applyBorder="1" applyAlignment="1">
      <alignment horizontal="center" vertical="top" wrapText="1"/>
    </xf>
    <xf numFmtId="0" fontId="3" fillId="0" borderId="1" xfId="4" applyFont="1" applyBorder="1" applyAlignment="1">
      <alignment horizontal="center" vertical="center"/>
    </xf>
    <xf numFmtId="4" fontId="3" fillId="0" borderId="1" xfId="4" applyNumberFormat="1" applyFont="1" applyBorder="1" applyAlignment="1">
      <alignment horizontal="center" vertical="center"/>
    </xf>
    <xf numFmtId="179" fontId="3" fillId="0" borderId="0" xfId="4" applyNumberFormat="1" applyFont="1"/>
    <xf numFmtId="179" fontId="6" fillId="0" borderId="0" xfId="4" applyNumberFormat="1" applyFont="1" applyAlignment="1">
      <alignment horizontal="center" vertical="center"/>
    </xf>
    <xf numFmtId="179" fontId="6" fillId="0" borderId="0" xfId="4" applyNumberFormat="1" applyFont="1"/>
    <xf numFmtId="179" fontId="11" fillId="0" borderId="0" xfId="0" applyNumberFormat="1" applyFont="1" applyAlignment="1">
      <alignment wrapText="1"/>
    </xf>
    <xf numFmtId="179" fontId="6" fillId="0" borderId="0" xfId="0" applyNumberFormat="1" applyFont="1" applyAlignment="1">
      <alignment wrapText="1"/>
    </xf>
    <xf numFmtId="179" fontId="6" fillId="0" borderId="0" xfId="0" applyNumberFormat="1" applyFont="1"/>
    <xf numFmtId="179" fontId="6" fillId="0" borderId="0" xfId="4" applyNumberFormat="1" applyFont="1" applyAlignment="1">
      <alignment wrapText="1" shrinkToFit="1"/>
    </xf>
    <xf numFmtId="179" fontId="6" fillId="0" borderId="0" xfId="4" applyNumberFormat="1" applyFont="1" applyAlignment="1">
      <alignment horizontal="center" vertical="top" wrapText="1"/>
    </xf>
    <xf numFmtId="179" fontId="6" fillId="0" borderId="0" xfId="4" applyNumberFormat="1" applyFont="1" applyAlignment="1">
      <alignment horizontal="center" vertical="center" wrapText="1"/>
    </xf>
    <xf numFmtId="179" fontId="6" fillId="0" borderId="0" xfId="0" applyNumberFormat="1" applyFont="1" applyAlignment="1">
      <alignment horizontal="left" vertical="top" wrapText="1"/>
    </xf>
    <xf numFmtId="179" fontId="6" fillId="0" borderId="0" xfId="0" applyNumberFormat="1" applyFont="1" applyAlignment="1">
      <alignment horizontal="justify" vertical="top" wrapText="1"/>
    </xf>
    <xf numFmtId="179" fontId="6" fillId="0" borderId="0" xfId="0" quotePrefix="1" applyNumberFormat="1" applyFont="1" applyAlignment="1">
      <alignment horizontal="left" vertical="top" wrapText="1"/>
    </xf>
    <xf numFmtId="179" fontId="6" fillId="0" borderId="0" xfId="0" applyNumberFormat="1" applyFont="1" applyAlignment="1">
      <alignment horizontal="center" vertical="center" wrapText="1"/>
    </xf>
    <xf numFmtId="179" fontId="11" fillId="0" borderId="0" xfId="12" applyNumberFormat="1" applyFont="1" applyAlignment="1">
      <alignment vertical="top"/>
    </xf>
    <xf numFmtId="179" fontId="11" fillId="0" borderId="0" xfId="0" applyNumberFormat="1" applyFont="1" applyAlignment="1">
      <alignment vertical="top" wrapText="1"/>
    </xf>
    <xf numFmtId="179" fontId="6" fillId="0" borderId="0" xfId="0" applyNumberFormat="1" applyFont="1" applyAlignment="1">
      <alignment horizontal="center" vertical="top" wrapText="1"/>
    </xf>
    <xf numFmtId="179" fontId="6" fillId="0" borderId="1" xfId="0" applyNumberFormat="1" applyFont="1" applyBorder="1" applyAlignment="1">
      <alignment horizontal="center" vertical="top" wrapText="1"/>
    </xf>
    <xf numFmtId="179" fontId="11" fillId="0" borderId="0" xfId="0" applyNumberFormat="1" applyFont="1" applyAlignment="1">
      <alignment horizontal="center" vertical="top" wrapText="1"/>
    </xf>
    <xf numFmtId="179" fontId="11" fillId="0" borderId="0" xfId="0" applyNumberFormat="1" applyFont="1" applyAlignment="1">
      <alignment horizontal="center" vertical="top"/>
    </xf>
    <xf numFmtId="179" fontId="6" fillId="0" borderId="0" xfId="0" applyNumberFormat="1" applyFont="1" applyAlignment="1">
      <alignment horizontal="center" vertical="top"/>
    </xf>
    <xf numFmtId="179" fontId="6" fillId="0" borderId="0" xfId="0" applyNumberFormat="1" applyFont="1" applyAlignment="1">
      <alignment horizontal="center" vertical="center"/>
    </xf>
    <xf numFmtId="179" fontId="6" fillId="0" borderId="0" xfId="0" applyNumberFormat="1" applyFont="1" applyAlignment="1">
      <alignment horizontal="right" vertical="center"/>
    </xf>
    <xf numFmtId="179" fontId="6" fillId="0" borderId="3" xfId="0" applyNumberFormat="1" applyFont="1" applyBorder="1" applyAlignment="1">
      <alignment horizontal="center" vertical="center"/>
    </xf>
    <xf numFmtId="179" fontId="7" fillId="0" borderId="0" xfId="0" applyNumberFormat="1" applyFont="1" applyAlignment="1">
      <alignment horizontal="center" vertical="top" wrapText="1"/>
    </xf>
    <xf numFmtId="179" fontId="7" fillId="0" borderId="0" xfId="0" applyNumberFormat="1" applyFont="1" applyAlignment="1">
      <alignment horizontal="center" vertical="top"/>
    </xf>
    <xf numFmtId="179" fontId="24" fillId="0" borderId="0" xfId="0" applyNumberFormat="1" applyFont="1" applyAlignment="1">
      <alignment horizontal="center" vertical="center"/>
    </xf>
    <xf numFmtId="179" fontId="6" fillId="0" borderId="0" xfId="0" applyNumberFormat="1" applyFont="1" applyAlignment="1" applyProtection="1">
      <alignment horizontal="center" vertical="center" wrapText="1"/>
      <protection locked="0"/>
    </xf>
    <xf numFmtId="179" fontId="6" fillId="0" borderId="0" xfId="4" applyNumberFormat="1" applyFont="1" applyAlignment="1">
      <alignment wrapText="1"/>
    </xf>
    <xf numFmtId="4" fontId="22" fillId="0" borderId="0" xfId="0" applyNumberFormat="1" applyFont="1" applyAlignment="1">
      <alignment horizontal="center" vertical="center"/>
    </xf>
    <xf numFmtId="174" fontId="14" fillId="0" borderId="0" xfId="4" applyNumberFormat="1" applyFont="1"/>
    <xf numFmtId="174" fontId="6" fillId="0" borderId="1" xfId="4" applyNumberFormat="1" applyFont="1" applyBorder="1" applyAlignment="1">
      <alignment horizontal="center" vertical="center"/>
    </xf>
    <xf numFmtId="174" fontId="3" fillId="0" borderId="1" xfId="4" applyNumberFormat="1" applyFont="1" applyBorder="1" applyAlignment="1">
      <alignment horizontal="center" vertical="top" wrapText="1"/>
    </xf>
    <xf numFmtId="174" fontId="6" fillId="0" borderId="0" xfId="0" applyNumberFormat="1" applyFont="1" applyAlignment="1">
      <alignment vertical="top" wrapText="1"/>
    </xf>
    <xf numFmtId="174" fontId="7" fillId="0" borderId="0" xfId="4" applyNumberFormat="1" applyFont="1"/>
    <xf numFmtId="174" fontId="17" fillId="0" borderId="0" xfId="4" applyNumberFormat="1" applyFont="1"/>
    <xf numFmtId="174" fontId="54" fillId="0" borderId="0" xfId="4" applyNumberFormat="1" applyFont="1"/>
    <xf numFmtId="174" fontId="18" fillId="0" borderId="0" xfId="4" applyNumberFormat="1" applyFont="1"/>
    <xf numFmtId="174" fontId="14" fillId="0" borderId="0" xfId="4" applyNumberFormat="1" applyFont="1" applyAlignment="1">
      <alignment wrapText="1"/>
    </xf>
    <xf numFmtId="174" fontId="56" fillId="0" borderId="0" xfId="0" applyNumberFormat="1" applyFont="1" applyAlignment="1">
      <alignment vertical="top" wrapText="1"/>
    </xf>
    <xf numFmtId="174" fontId="6" fillId="0" borderId="0" xfId="12" applyNumberFormat="1" applyFont="1" applyAlignment="1">
      <alignment horizontal="center" vertical="center"/>
    </xf>
    <xf numFmtId="174" fontId="19" fillId="0" borderId="0" xfId="12" applyNumberFormat="1" applyFont="1" applyAlignment="1">
      <alignment vertical="top"/>
    </xf>
    <xf numFmtId="174" fontId="6" fillId="0" borderId="4" xfId="0" applyNumberFormat="1" applyFont="1" applyBorder="1" applyAlignment="1">
      <alignment horizontal="center" vertical="center"/>
    </xf>
    <xf numFmtId="174" fontId="10" fillId="0" borderId="0" xfId="0" applyNumberFormat="1" applyFont="1" applyAlignment="1">
      <alignment vertical="top" wrapText="1"/>
    </xf>
    <xf numFmtId="174" fontId="10" fillId="0" borderId="0" xfId="4" applyNumberFormat="1" applyFont="1" applyAlignment="1">
      <alignment horizontal="left" vertical="top"/>
    </xf>
    <xf numFmtId="174" fontId="6" fillId="0" borderId="0" xfId="0" applyNumberFormat="1" applyFont="1" applyAlignment="1">
      <alignment vertical="center" wrapText="1"/>
    </xf>
    <xf numFmtId="174" fontId="6" fillId="0" borderId="0" xfId="0" applyNumberFormat="1" applyFont="1" applyAlignment="1">
      <alignment horizontal="justify" vertical="justify" wrapText="1"/>
    </xf>
    <xf numFmtId="174" fontId="6" fillId="0" borderId="2" xfId="0" applyNumberFormat="1" applyFont="1" applyBorder="1" applyAlignment="1">
      <alignment vertical="center" wrapText="1"/>
    </xf>
    <xf numFmtId="174" fontId="6" fillId="0" borderId="0" xfId="0" applyNumberFormat="1" applyFont="1" applyAlignment="1">
      <alignment horizontal="center" wrapText="1"/>
    </xf>
    <xf numFmtId="174" fontId="59" fillId="0" borderId="0" xfId="0" applyNumberFormat="1" applyFont="1" applyAlignment="1">
      <alignment horizontal="center"/>
    </xf>
    <xf numFmtId="174" fontId="11" fillId="0" borderId="0" xfId="0" applyNumberFormat="1" applyFont="1" applyAlignment="1">
      <alignment horizontal="center"/>
    </xf>
    <xf numFmtId="174" fontId="6" fillId="0" borderId="0" xfId="0" applyNumberFormat="1" applyFont="1" applyAlignment="1">
      <alignment horizontal="center"/>
    </xf>
    <xf numFmtId="174" fontId="6" fillId="0" borderId="0" xfId="26" applyNumberFormat="1" applyFont="1" applyAlignment="1">
      <alignment horizontal="center" vertical="center"/>
    </xf>
    <xf numFmtId="174" fontId="51" fillId="0" borderId="0" xfId="0" applyNumberFormat="1" applyFont="1" applyAlignment="1">
      <alignment horizontal="center" vertical="center" wrapText="1"/>
    </xf>
    <xf numFmtId="174" fontId="11" fillId="0" borderId="0" xfId="0" applyNumberFormat="1" applyFont="1" applyAlignment="1">
      <alignment horizontal="center" vertical="center"/>
    </xf>
    <xf numFmtId="174" fontId="61" fillId="0" borderId="0" xfId="0" applyNumberFormat="1" applyFont="1" applyAlignment="1">
      <alignment horizontal="center" vertical="center"/>
    </xf>
    <xf numFmtId="174" fontId="51" fillId="0" borderId="0" xfId="0" applyNumberFormat="1" applyFont="1" applyAlignment="1" applyProtection="1">
      <alignment horizontal="center" vertical="center" wrapText="1"/>
      <protection locked="0"/>
    </xf>
    <xf numFmtId="174" fontId="51" fillId="0" borderId="0" xfId="0" applyNumberFormat="1" applyFont="1" applyAlignment="1">
      <alignment horizontal="center"/>
    </xf>
    <xf numFmtId="174" fontId="52" fillId="0" borderId="0" xfId="0" applyNumberFormat="1" applyFont="1" applyAlignment="1">
      <alignment horizontal="center" vertical="top" wrapText="1"/>
    </xf>
    <xf numFmtId="174" fontId="53" fillId="0" borderId="0" xfId="0" applyNumberFormat="1" applyFont="1" applyAlignment="1">
      <alignment horizontal="right" vertical="top" wrapText="1"/>
    </xf>
    <xf numFmtId="174" fontId="55" fillId="0" borderId="0" xfId="0" applyNumberFormat="1" applyFont="1" applyAlignment="1">
      <alignment horizontal="right" vertical="top" wrapText="1"/>
    </xf>
    <xf numFmtId="0" fontId="6" fillId="0" borderId="1" xfId="0" applyFont="1" applyBorder="1" applyAlignment="1">
      <alignment horizontal="center" vertical="top" wrapText="1"/>
    </xf>
    <xf numFmtId="179" fontId="6" fillId="0" borderId="4" xfId="0" applyNumberFormat="1" applyFont="1" applyBorder="1" applyAlignment="1">
      <alignment horizontal="center" vertical="top" wrapText="1"/>
    </xf>
    <xf numFmtId="0" fontId="6" fillId="0" borderId="4" xfId="0" applyFont="1" applyBorder="1" applyAlignment="1">
      <alignment horizontal="center" vertical="center"/>
    </xf>
    <xf numFmtId="0" fontId="6" fillId="0" borderId="1" xfId="4" applyFont="1" applyBorder="1" applyAlignment="1">
      <alignment horizontal="center" vertical="top" wrapText="1"/>
    </xf>
    <xf numFmtId="0" fontId="55" fillId="0" borderId="0" xfId="0" applyFont="1"/>
    <xf numFmtId="0" fontId="6" fillId="0" borderId="1" xfId="0" applyFont="1" applyBorder="1" applyAlignment="1">
      <alignment horizontal="justify" vertical="top"/>
    </xf>
    <xf numFmtId="174" fontId="6" fillId="0" borderId="1" xfId="0" applyNumberFormat="1" applyFont="1" applyBorder="1" applyAlignment="1">
      <alignment horizontal="center"/>
    </xf>
    <xf numFmtId="2" fontId="6" fillId="0" borderId="1" xfId="0" applyNumberFormat="1" applyFont="1" applyBorder="1" applyAlignment="1">
      <alignment horizontal="center" vertical="top"/>
    </xf>
    <xf numFmtId="0" fontId="7" fillId="0" borderId="0" xfId="0" applyFont="1" applyAlignment="1">
      <alignment horizontal="justify" vertical="top"/>
    </xf>
    <xf numFmtId="2" fontId="6" fillId="0" borderId="0" xfId="0" applyNumberFormat="1" applyFont="1" applyAlignment="1">
      <alignment horizontal="center" vertical="top"/>
    </xf>
    <xf numFmtId="2" fontId="5" fillId="0" borderId="1" xfId="4" applyNumberFormat="1" applyFont="1" applyBorder="1" applyAlignment="1">
      <alignment horizontal="justify" vertical="top" wrapText="1"/>
    </xf>
    <xf numFmtId="0" fontId="3" fillId="0" borderId="1" xfId="4" applyFont="1" applyBorder="1"/>
    <xf numFmtId="174" fontId="3" fillId="0" borderId="1" xfId="4" applyNumberFormat="1" applyFont="1" applyBorder="1"/>
    <xf numFmtId="4" fontId="3" fillId="0" borderId="1" xfId="4" applyNumberFormat="1" applyFont="1" applyBorder="1" applyAlignment="1">
      <alignment horizontal="center" vertical="center" wrapText="1"/>
    </xf>
    <xf numFmtId="4" fontId="5" fillId="0" borderId="1" xfId="4" applyNumberFormat="1" applyFont="1" applyBorder="1" applyAlignment="1">
      <alignment horizontal="center" vertical="center" wrapText="1"/>
    </xf>
    <xf numFmtId="4" fontId="7" fillId="0" borderId="0" xfId="0" applyNumberFormat="1" applyFont="1" applyAlignment="1">
      <alignment horizontal="center" vertical="center" wrapText="1"/>
    </xf>
    <xf numFmtId="4" fontId="6" fillId="0" borderId="1" xfId="0" applyNumberFormat="1" applyFont="1" applyBorder="1" applyAlignment="1">
      <alignment horizontal="center" vertical="center" wrapText="1"/>
    </xf>
    <xf numFmtId="4" fontId="11" fillId="0" borderId="0" xfId="0" applyNumberFormat="1" applyFont="1" applyAlignment="1">
      <alignment horizontal="center" vertical="center"/>
    </xf>
    <xf numFmtId="4" fontId="3" fillId="0" borderId="4" xfId="4" applyNumberFormat="1" applyFont="1" applyBorder="1" applyAlignment="1">
      <alignment horizontal="center" vertical="center" wrapText="1"/>
    </xf>
    <xf numFmtId="4" fontId="52" fillId="0" borderId="0" xfId="0" applyNumberFormat="1" applyFont="1" applyAlignment="1">
      <alignment horizontal="center" vertical="center" wrapText="1"/>
    </xf>
    <xf numFmtId="4" fontId="14" fillId="0" borderId="0" xfId="4" applyNumberFormat="1" applyFont="1" applyAlignment="1">
      <alignment horizontal="center" vertical="center"/>
    </xf>
    <xf numFmtId="4" fontId="7" fillId="0" borderId="0" xfId="4" applyNumberFormat="1" applyFont="1" applyAlignment="1">
      <alignment horizontal="center" vertical="center"/>
    </xf>
    <xf numFmtId="4" fontId="17" fillId="0" borderId="0" xfId="4" applyNumberFormat="1" applyFont="1" applyAlignment="1">
      <alignment horizontal="center" vertical="center"/>
    </xf>
    <xf numFmtId="2" fontId="5" fillId="0" borderId="1" xfId="4" applyNumberFormat="1" applyFont="1" applyBorder="1" applyAlignment="1">
      <alignment horizontal="center" vertical="center" wrapText="1"/>
    </xf>
    <xf numFmtId="4" fontId="0" fillId="0" borderId="0" xfId="0" applyNumberFormat="1" applyAlignment="1">
      <alignment horizontal="center" vertical="center" wrapText="1"/>
    </xf>
    <xf numFmtId="4" fontId="55" fillId="0" borderId="0" xfId="0" applyNumberFormat="1" applyFont="1" applyAlignment="1">
      <alignment horizontal="center" vertical="center" wrapText="1"/>
    </xf>
    <xf numFmtId="4" fontId="53" fillId="0" borderId="0" xfId="0" applyNumberFormat="1" applyFont="1" applyAlignment="1">
      <alignment horizontal="center" vertical="center" wrapText="1"/>
    </xf>
    <xf numFmtId="4" fontId="20" fillId="0" borderId="0" xfId="12" applyNumberFormat="1" applyFont="1" applyAlignment="1">
      <alignment horizontal="center" vertical="center"/>
    </xf>
    <xf numFmtId="4" fontId="54" fillId="0" borderId="0" xfId="0" applyNumberFormat="1" applyFont="1" applyAlignment="1">
      <alignment horizontal="center" vertical="center"/>
    </xf>
    <xf numFmtId="4" fontId="57" fillId="0" borderId="0" xfId="0" applyNumberFormat="1" applyFont="1" applyAlignment="1">
      <alignment horizontal="center" vertical="center"/>
    </xf>
    <xf numFmtId="4" fontId="19" fillId="0" borderId="0" xfId="12" applyNumberFormat="1" applyFont="1" applyAlignment="1">
      <alignment horizontal="center" vertical="center"/>
    </xf>
    <xf numFmtId="4" fontId="54" fillId="0" borderId="0" xfId="0" applyNumberFormat="1" applyFont="1" applyAlignment="1">
      <alignment horizontal="center" vertical="center"/>
    </xf>
    <xf numFmtId="4" fontId="23" fillId="0" borderId="0" xfId="0" applyNumberFormat="1" applyFont="1" applyAlignment="1">
      <alignment horizontal="center" vertical="center"/>
    </xf>
    <xf numFmtId="4" fontId="0" fillId="0" borderId="3" xfId="0" applyNumberFormat="1" applyBorder="1" applyAlignment="1">
      <alignment horizontal="center" vertical="center" wrapText="1"/>
    </xf>
    <xf numFmtId="4" fontId="52" fillId="2" borderId="0" xfId="0" applyNumberFormat="1" applyFont="1" applyFill="1" applyAlignment="1">
      <alignment horizontal="center" vertical="center" wrapText="1"/>
    </xf>
    <xf numFmtId="4" fontId="55" fillId="0" borderId="0" xfId="0" applyNumberFormat="1" applyFont="1" applyAlignment="1">
      <alignment horizontal="center" vertical="center" wrapText="1"/>
    </xf>
    <xf numFmtId="0" fontId="14" fillId="0" borderId="0" xfId="4" applyFont="1" applyAlignment="1">
      <alignment horizontal="center" vertical="center"/>
    </xf>
    <xf numFmtId="0" fontId="3" fillId="0" borderId="1" xfId="4" applyFont="1" applyBorder="1" applyAlignment="1">
      <alignment horizontal="center" vertical="center" wrapText="1"/>
    </xf>
    <xf numFmtId="0" fontId="7" fillId="0" borderId="0" xfId="4" applyFont="1" applyAlignment="1">
      <alignment horizontal="center" vertical="center"/>
    </xf>
    <xf numFmtId="0" fontId="17" fillId="0" borderId="0" xfId="4" applyFont="1" applyAlignment="1">
      <alignment horizontal="center" vertical="center"/>
    </xf>
    <xf numFmtId="2" fontId="4" fillId="0" borderId="0" xfId="4" applyNumberFormat="1" applyFont="1" applyAlignment="1">
      <alignment horizontal="center" vertical="center" wrapText="1"/>
    </xf>
    <xf numFmtId="0" fontId="56" fillId="0" borderId="0" xfId="0" applyFont="1" applyAlignment="1">
      <alignment horizontal="center" vertical="center" wrapText="1"/>
    </xf>
    <xf numFmtId="0" fontId="56" fillId="0" borderId="0" xfId="0" applyFont="1" applyAlignment="1">
      <alignment horizontal="center" vertical="center" wrapText="1"/>
    </xf>
    <xf numFmtId="4" fontId="10" fillId="0" borderId="0" xfId="0" applyNumberFormat="1" applyFont="1" applyAlignment="1">
      <alignment horizontal="center" vertical="center" wrapText="1"/>
    </xf>
    <xf numFmtId="0" fontId="52" fillId="2" borderId="0" xfId="0" applyFont="1" applyFill="1" applyAlignment="1">
      <alignment horizontal="center" vertical="center" wrapText="1"/>
    </xf>
    <xf numFmtId="0" fontId="52" fillId="0" borderId="0" xfId="0" applyFont="1" applyAlignment="1">
      <alignment horizontal="center" vertical="center" wrapText="1"/>
    </xf>
    <xf numFmtId="0" fontId="53" fillId="0" borderId="0" xfId="0" applyFont="1" applyAlignment="1">
      <alignment horizontal="center" vertical="center" wrapText="1"/>
    </xf>
    <xf numFmtId="0" fontId="55" fillId="0" borderId="0" xfId="0" applyFont="1" applyAlignment="1">
      <alignment horizontal="center" vertical="center" wrapText="1"/>
    </xf>
    <xf numFmtId="4" fontId="56" fillId="0" borderId="0" xfId="0" applyNumberFormat="1" applyFont="1" applyAlignment="1">
      <alignment horizontal="center" vertical="center" wrapText="1"/>
    </xf>
    <xf numFmtId="0" fontId="0" fillId="0" borderId="0" xfId="0" applyAlignment="1">
      <alignment horizontal="center" vertical="center" wrapText="1"/>
    </xf>
    <xf numFmtId="0" fontId="19" fillId="0" borderId="0" xfId="12" applyFont="1" applyAlignment="1">
      <alignment horizontal="center" vertical="center"/>
    </xf>
    <xf numFmtId="0" fontId="6" fillId="0" borderId="2" xfId="0" applyFont="1" applyBorder="1" applyAlignment="1">
      <alignment horizontal="center" vertical="center" wrapText="1"/>
    </xf>
    <xf numFmtId="2" fontId="11" fillId="0" borderId="0" xfId="0" applyNumberFormat="1" applyFont="1" applyAlignment="1">
      <alignment horizontal="center" vertical="center"/>
    </xf>
    <xf numFmtId="174" fontId="3" fillId="0" borderId="0" xfId="4" applyNumberFormat="1" applyFont="1"/>
    <xf numFmtId="2" fontId="5" fillId="0" borderId="0" xfId="4" applyNumberFormat="1" applyFont="1" applyAlignment="1">
      <alignment horizontal="center" vertical="center" wrapText="1"/>
    </xf>
    <xf numFmtId="4" fontId="5" fillId="0" borderId="0" xfId="4" applyNumberFormat="1" applyFont="1" applyAlignment="1">
      <alignment horizontal="center" vertical="center"/>
    </xf>
    <xf numFmtId="4" fontId="11" fillId="0" borderId="0" xfId="0" applyNumberFormat="1" applyFont="1" applyAlignment="1">
      <alignment horizontal="center" vertical="center" wrapText="1"/>
    </xf>
    <xf numFmtId="0" fontId="3" fillId="0" borderId="0" xfId="4" applyFont="1" applyBorder="1" applyAlignment="1">
      <alignment horizontal="center" vertical="top" wrapText="1"/>
    </xf>
    <xf numFmtId="0" fontId="3" fillId="0" borderId="0" xfId="4" applyFont="1" applyBorder="1" applyAlignment="1">
      <alignment horizontal="center" vertical="center"/>
    </xf>
    <xf numFmtId="174" fontId="6" fillId="0" borderId="0" xfId="4" applyNumberFormat="1" applyFont="1" applyBorder="1" applyAlignment="1">
      <alignment horizontal="center" vertical="center"/>
    </xf>
    <xf numFmtId="4" fontId="3" fillId="0" borderId="0" xfId="4" applyNumberFormat="1" applyFont="1" applyBorder="1" applyAlignment="1">
      <alignment horizontal="center" vertical="center"/>
    </xf>
    <xf numFmtId="0" fontId="3" fillId="0" borderId="0" xfId="4" applyFont="1" applyBorder="1" applyAlignment="1">
      <alignment horizontal="center" vertical="center" wrapText="1"/>
    </xf>
    <xf numFmtId="4" fontId="3" fillId="0" borderId="0" xfId="4" applyNumberFormat="1" applyFont="1" applyBorder="1" applyAlignment="1">
      <alignment horizontal="center" vertical="center" wrapText="1"/>
    </xf>
    <xf numFmtId="0" fontId="6" fillId="0" borderId="0" xfId="4" applyFont="1" applyFill="1" applyAlignment="1">
      <alignment horizontal="left" vertical="top"/>
    </xf>
    <xf numFmtId="179" fontId="6" fillId="0" borderId="1" xfId="4" applyNumberFormat="1" applyFont="1" applyBorder="1" applyAlignment="1">
      <alignment horizontal="center" vertical="center"/>
    </xf>
    <xf numFmtId="179" fontId="6" fillId="0" borderId="0" xfId="4" applyNumberFormat="1" applyFont="1" applyBorder="1" applyAlignment="1">
      <alignment horizontal="center" vertical="center"/>
    </xf>
    <xf numFmtId="179" fontId="6" fillId="0" borderId="1" xfId="4" applyNumberFormat="1" applyFont="1" applyBorder="1" applyAlignment="1">
      <alignment horizontal="center" vertical="top" wrapText="1"/>
    </xf>
    <xf numFmtId="179" fontId="6" fillId="0" borderId="0" xfId="0" applyNumberFormat="1" applyFont="1" applyAlignment="1">
      <alignment vertical="top" wrapText="1"/>
    </xf>
    <xf numFmtId="179" fontId="6" fillId="0" borderId="1" xfId="4" applyNumberFormat="1" applyFont="1" applyBorder="1"/>
    <xf numFmtId="179" fontId="6" fillId="0" borderId="0" xfId="0" applyNumberFormat="1" applyFont="1" applyAlignment="1">
      <alignment horizontal="center"/>
    </xf>
    <xf numFmtId="2" fontId="11" fillId="0" borderId="1" xfId="4" applyNumberFormat="1" applyFont="1" applyBorder="1" applyAlignment="1">
      <alignment horizontal="justify" vertical="top" wrapText="1"/>
    </xf>
    <xf numFmtId="179" fontId="11" fillId="0" borderId="0" xfId="4" applyNumberFormat="1" applyFont="1" applyAlignment="1">
      <alignment horizontal="justify" vertical="top" wrapText="1"/>
    </xf>
    <xf numFmtId="179" fontId="6" fillId="0" borderId="0" xfId="12" applyNumberFormat="1" applyFont="1" applyAlignment="1">
      <alignment horizontal="center" vertical="center"/>
    </xf>
    <xf numFmtId="179" fontId="11" fillId="0" borderId="0" xfId="0" applyNumberFormat="1" applyFont="1" applyAlignment="1">
      <alignment horizontal="center"/>
    </xf>
    <xf numFmtId="179" fontId="6" fillId="0" borderId="0" xfId="0" applyNumberFormat="1" applyFont="1" applyAlignment="1">
      <alignment vertical="center" wrapText="1"/>
    </xf>
    <xf numFmtId="179" fontId="6" fillId="0" borderId="0" xfId="0" applyNumberFormat="1" applyFont="1" applyAlignment="1">
      <alignment horizontal="justify" vertical="justify" wrapText="1"/>
    </xf>
    <xf numFmtId="179" fontId="6" fillId="0" borderId="2" xfId="0" applyNumberFormat="1" applyFont="1" applyBorder="1" applyAlignment="1">
      <alignment vertical="center" wrapText="1"/>
    </xf>
    <xf numFmtId="179" fontId="6" fillId="0" borderId="0" xfId="0" applyNumberFormat="1" applyFont="1" applyAlignment="1">
      <alignment horizontal="center" wrapText="1"/>
    </xf>
    <xf numFmtId="0" fontId="6" fillId="0" borderId="0" xfId="4" applyFont="1" applyBorder="1" applyAlignment="1">
      <alignment horizontal="center" vertical="top" wrapText="1"/>
    </xf>
    <xf numFmtId="179" fontId="11" fillId="0" borderId="0" xfId="0" applyNumberFormat="1" applyFont="1" applyAlignment="1">
      <alignment horizontal="center" vertical="center"/>
    </xf>
    <xf numFmtId="179" fontId="10" fillId="2" borderId="0" xfId="0" applyNumberFormat="1" applyFont="1" applyFill="1" applyAlignment="1">
      <alignment vertical="top" wrapText="1"/>
    </xf>
    <xf numFmtId="179" fontId="11" fillId="2" borderId="0" xfId="0" applyNumberFormat="1" applyFont="1" applyFill="1" applyAlignment="1">
      <alignment vertical="top" wrapText="1"/>
    </xf>
    <xf numFmtId="0" fontId="11" fillId="0" borderId="0" xfId="0" applyFont="1" applyAlignment="1">
      <alignment vertical="top" wrapText="1"/>
    </xf>
    <xf numFmtId="179" fontId="6" fillId="0" borderId="0" xfId="0" applyNumberFormat="1" applyFont="1" applyAlignment="1">
      <alignment horizontal="right" vertical="top" wrapText="1"/>
    </xf>
    <xf numFmtId="179" fontId="6" fillId="0" borderId="0" xfId="4" applyNumberFormat="1" applyFont="1" applyBorder="1" applyAlignment="1">
      <alignment horizontal="center" vertical="top" wrapText="1"/>
    </xf>
    <xf numFmtId="174" fontId="3" fillId="0" borderId="0" xfId="4" applyNumberFormat="1" applyFont="1" applyBorder="1" applyAlignment="1">
      <alignment horizontal="center" vertical="top" wrapText="1"/>
    </xf>
    <xf numFmtId="0" fontId="62" fillId="0" borderId="5" xfId="9" applyFont="1" applyFill="1" applyBorder="1" applyAlignment="1">
      <alignment horizontal="justify" vertical="top" wrapText="1"/>
    </xf>
    <xf numFmtId="0" fontId="62" fillId="0" borderId="1" xfId="9" applyFont="1" applyFill="1" applyBorder="1" applyAlignment="1">
      <alignment horizontal="justify" vertical="top" wrapText="1"/>
    </xf>
    <xf numFmtId="0" fontId="15" fillId="0" borderId="0" xfId="5"/>
    <xf numFmtId="0" fontId="30" fillId="0" borderId="0" xfId="5" applyFont="1" applyAlignment="1">
      <alignment wrapText="1"/>
    </xf>
    <xf numFmtId="0" fontId="31" fillId="0" borderId="0" xfId="5" applyFont="1" applyAlignment="1">
      <alignment horizontal="justify" wrapText="1"/>
    </xf>
    <xf numFmtId="0" fontId="25" fillId="0" borderId="0" xfId="5" applyFont="1" applyAlignment="1">
      <alignment horizontal="center" wrapText="1"/>
    </xf>
    <xf numFmtId="2" fontId="31" fillId="0" borderId="0" xfId="5" applyNumberFormat="1" applyFont="1" applyAlignment="1">
      <alignment horizontal="right" wrapText="1"/>
    </xf>
    <xf numFmtId="0" fontId="31" fillId="0" borderId="0" xfId="5" applyFont="1" applyAlignment="1">
      <alignment horizontal="center" wrapText="1"/>
    </xf>
    <xf numFmtId="0" fontId="33" fillId="0" borderId="0" xfId="5" applyFont="1" applyAlignment="1">
      <alignment horizontal="right" wrapText="1"/>
    </xf>
    <xf numFmtId="0" fontId="34" fillId="0" borderId="0" xfId="5" applyFont="1" applyAlignment="1">
      <alignment horizontal="center" wrapText="1"/>
    </xf>
    <xf numFmtId="0" fontId="32" fillId="0" borderId="0" xfId="5" applyFont="1" applyAlignment="1">
      <alignment horizontal="center" vertical="center" wrapText="1"/>
    </xf>
    <xf numFmtId="0" fontId="63" fillId="0" borderId="0" xfId="8" applyFont="1" applyAlignment="1">
      <alignment vertical="center" wrapText="1"/>
    </xf>
    <xf numFmtId="0" fontId="63" fillId="0" borderId="0" xfId="8" applyFont="1" applyAlignment="1">
      <alignment vertical="top" wrapText="1"/>
    </xf>
    <xf numFmtId="0" fontId="49" fillId="0" borderId="0" xfId="8" applyAlignment="1">
      <alignment horizontal="right" vertical="top" wrapText="1"/>
    </xf>
    <xf numFmtId="0" fontId="49" fillId="0" borderId="0" xfId="8" applyAlignment="1">
      <alignment vertical="top" wrapText="1"/>
    </xf>
    <xf numFmtId="0" fontId="49" fillId="0" borderId="2" xfId="8" applyBorder="1" applyAlignment="1">
      <alignment vertical="top" wrapText="1"/>
    </xf>
    <xf numFmtId="0" fontId="49" fillId="0" borderId="0" xfId="8" applyAlignment="1">
      <alignment vertical="center" wrapText="1"/>
    </xf>
    <xf numFmtId="0" fontId="31" fillId="0" borderId="0" xfId="5" applyFont="1" applyAlignment="1">
      <alignment horizontal="left" vertical="top" wrapText="1" indent="1"/>
    </xf>
    <xf numFmtId="2" fontId="6" fillId="0" borderId="0" xfId="12" applyNumberFormat="1" applyFont="1" applyAlignment="1">
      <alignment horizontal="center" vertical="center"/>
    </xf>
    <xf numFmtId="0" fontId="37" fillId="0" borderId="6" xfId="12" applyFont="1" applyBorder="1" applyAlignment="1">
      <alignment horizontal="justify" vertical="top" wrapText="1"/>
    </xf>
    <xf numFmtId="174" fontId="37" fillId="0" borderId="7" xfId="12" applyNumberFormat="1" applyFont="1" applyBorder="1" applyAlignment="1">
      <alignment vertical="top"/>
    </xf>
    <xf numFmtId="0" fontId="37" fillId="0" borderId="0" xfId="12" applyFont="1" applyAlignment="1">
      <alignment vertical="top"/>
    </xf>
    <xf numFmtId="0" fontId="37" fillId="0" borderId="0" xfId="12" applyFont="1" applyAlignment="1">
      <alignment horizontal="center" vertical="center"/>
    </xf>
    <xf numFmtId="0" fontId="6" fillId="0" borderId="1" xfId="0" applyFont="1" applyBorder="1" applyAlignment="1">
      <alignment horizontal="justify" vertical="top" wrapText="1"/>
    </xf>
    <xf numFmtId="2"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2" fontId="6" fillId="0" borderId="4" xfId="0" applyNumberFormat="1" applyFont="1" applyBorder="1" applyAlignment="1">
      <alignment horizontal="center" vertical="center"/>
    </xf>
    <xf numFmtId="49" fontId="6" fillId="0" borderId="8" xfId="0" applyNumberFormat="1" applyFont="1" applyBorder="1" applyAlignment="1">
      <alignment wrapText="1"/>
    </xf>
    <xf numFmtId="0" fontId="11" fillId="0" borderId="5" xfId="0" applyFont="1" applyBorder="1" applyAlignment="1">
      <alignment vertical="top" wrapText="1"/>
    </xf>
    <xf numFmtId="174" fontId="11" fillId="0" borderId="4" xfId="0" applyNumberFormat="1" applyFont="1" applyBorder="1" applyAlignment="1">
      <alignment vertical="top" wrapText="1"/>
    </xf>
    <xf numFmtId="0" fontId="11" fillId="0" borderId="4" xfId="0" applyFont="1" applyBorder="1" applyAlignment="1">
      <alignment vertical="top" wrapText="1"/>
    </xf>
    <xf numFmtId="4" fontId="11" fillId="0" borderId="1" xfId="0" applyNumberFormat="1" applyFont="1" applyBorder="1" applyAlignment="1">
      <alignment horizontal="center" vertical="center" wrapText="1"/>
    </xf>
    <xf numFmtId="4" fontId="64" fillId="0" borderId="9" xfId="0" applyNumberFormat="1" applyFont="1" applyBorder="1" applyAlignment="1">
      <alignment horizontal="center" vertical="center"/>
    </xf>
    <xf numFmtId="4" fontId="11" fillId="0" borderId="0" xfId="12" applyNumberFormat="1" applyFont="1" applyAlignment="1">
      <alignment horizontal="center" vertical="center"/>
    </xf>
    <xf numFmtId="0" fontId="6" fillId="0" borderId="1" xfId="0" applyFont="1" applyBorder="1" applyAlignment="1">
      <alignment horizontal="distributed"/>
    </xf>
    <xf numFmtId="0" fontId="6" fillId="0" borderId="2" xfId="0" applyFont="1" applyBorder="1" applyAlignment="1">
      <alignment horizontal="left" vertical="center" wrapText="1"/>
    </xf>
    <xf numFmtId="174" fontId="6" fillId="0" borderId="2" xfId="0" applyNumberFormat="1" applyFont="1" applyBorder="1" applyAlignment="1">
      <alignment horizontal="left" vertical="center" wrapText="1"/>
    </xf>
    <xf numFmtId="0" fontId="37" fillId="0" borderId="6" xfId="12" applyFont="1" applyBorder="1" applyAlignment="1">
      <alignment horizontal="left" vertical="top"/>
    </xf>
    <xf numFmtId="0" fontId="37" fillId="0" borderId="6" xfId="12" applyFont="1" applyBorder="1" applyAlignment="1">
      <alignment horizontal="justify" vertical="top"/>
    </xf>
    <xf numFmtId="174" fontId="37" fillId="0" borderId="0" xfId="12" applyNumberFormat="1" applyFont="1" applyAlignment="1">
      <alignment vertical="top" wrapText="1"/>
    </xf>
    <xf numFmtId="0" fontId="37" fillId="0" borderId="0" xfId="12" applyFont="1" applyAlignment="1">
      <alignment vertical="top" wrapText="1"/>
    </xf>
    <xf numFmtId="0" fontId="37" fillId="0" borderId="0" xfId="12" applyFont="1" applyAlignment="1">
      <alignment horizontal="center" vertical="top" wrapText="1"/>
    </xf>
    <xf numFmtId="4" fontId="6" fillId="0" borderId="0" xfId="12" applyNumberFormat="1" applyFont="1" applyAlignment="1">
      <alignment horizontal="center" wrapText="1"/>
    </xf>
    <xf numFmtId="0" fontId="6" fillId="0" borderId="0" xfId="0" applyFont="1" applyAlignment="1">
      <alignment horizontal="center" vertical="top"/>
    </xf>
    <xf numFmtId="4" fontId="6" fillId="0" borderId="0" xfId="0" applyNumberFormat="1" applyFont="1" applyAlignment="1">
      <alignment horizontal="center" wrapText="1"/>
    </xf>
    <xf numFmtId="0" fontId="11" fillId="0" borderId="6" xfId="0" applyFont="1" applyBorder="1" applyAlignment="1">
      <alignment horizontal="left" vertical="top"/>
    </xf>
    <xf numFmtId="0" fontId="11" fillId="0" borderId="6" xfId="0" applyFont="1" applyBorder="1" applyAlignment="1">
      <alignment horizontal="justify" vertical="top"/>
    </xf>
    <xf numFmtId="0" fontId="7" fillId="0" borderId="0" xfId="0" applyFont="1" applyAlignment="1">
      <alignment horizontal="center" vertical="top"/>
    </xf>
    <xf numFmtId="0" fontId="6" fillId="0" borderId="0" xfId="0" applyFont="1" applyAlignment="1">
      <alignment horizontal="center" vertical="top" wrapText="1"/>
    </xf>
    <xf numFmtId="174" fontId="6" fillId="0" borderId="2" xfId="0" applyNumberFormat="1" applyFont="1" applyBorder="1" applyAlignment="1">
      <alignment vertical="top" wrapText="1"/>
    </xf>
    <xf numFmtId="0" fontId="6" fillId="0" borderId="2" xfId="0" applyFont="1" applyBorder="1" applyAlignment="1">
      <alignment vertical="top" wrapText="1"/>
    </xf>
    <xf numFmtId="0" fontId="6" fillId="0" borderId="2" xfId="0" applyFont="1" applyBorder="1" applyAlignment="1">
      <alignment horizontal="center" vertical="top" wrapText="1"/>
    </xf>
    <xf numFmtId="0" fontId="6" fillId="0" borderId="1" xfId="0" applyFont="1" applyBorder="1" applyAlignment="1">
      <alignment horizontal="center" vertical="top"/>
    </xf>
    <xf numFmtId="4" fontId="6" fillId="0" borderId="1" xfId="0" applyNumberFormat="1" applyFont="1" applyBorder="1" applyAlignment="1">
      <alignment horizontal="center" wrapText="1"/>
    </xf>
    <xf numFmtId="0" fontId="6" fillId="0" borderId="2" xfId="0" applyFont="1" applyBorder="1" applyAlignment="1">
      <alignment horizontal="justify" vertical="top"/>
    </xf>
    <xf numFmtId="0" fontId="6" fillId="0" borderId="0" xfId="0" applyFont="1" applyAlignment="1">
      <alignment horizontal="distributed"/>
    </xf>
    <xf numFmtId="0" fontId="11" fillId="0" borderId="1" xfId="0" applyFont="1" applyBorder="1" applyAlignment="1">
      <alignment horizontal="justify" vertical="top" wrapText="1"/>
    </xf>
    <xf numFmtId="174" fontId="11" fillId="0" borderId="5" xfId="0" applyNumberFormat="1" applyFont="1" applyBorder="1" applyAlignment="1">
      <alignment horizontal="center" vertical="top" wrapText="1"/>
    </xf>
    <xf numFmtId="0" fontId="11" fillId="0" borderId="4" xfId="0" applyFont="1" applyBorder="1" applyAlignment="1">
      <alignment horizontal="center" vertical="center" wrapText="1"/>
    </xf>
    <xf numFmtId="4" fontId="11" fillId="0" borderId="9" xfId="0" applyNumberFormat="1" applyFont="1" applyBorder="1" applyAlignment="1">
      <alignment horizontal="center" vertical="top" wrapText="1"/>
    </xf>
    <xf numFmtId="0" fontId="11" fillId="0" borderId="1" xfId="0" applyFont="1" applyBorder="1" applyAlignment="1">
      <alignment horizontal="center" vertical="top"/>
    </xf>
    <xf numFmtId="4" fontId="11" fillId="0" borderId="1" xfId="0" applyNumberFormat="1" applyFont="1" applyBorder="1" applyAlignment="1">
      <alignment horizontal="center" wrapText="1"/>
    </xf>
    <xf numFmtId="0" fontId="11" fillId="0" borderId="10" xfId="0" applyFont="1" applyBorder="1" applyAlignment="1">
      <alignment horizontal="left" vertical="top"/>
    </xf>
    <xf numFmtId="0" fontId="10" fillId="0" borderId="0" xfId="0" applyFont="1" applyAlignment="1">
      <alignment horizontal="left" vertical="top"/>
    </xf>
    <xf numFmtId="174" fontId="6" fillId="0" borderId="0" xfId="0" applyNumberFormat="1" applyFont="1" applyAlignment="1">
      <alignment horizontal="justify"/>
    </xf>
    <xf numFmtId="1" fontId="6" fillId="0" borderId="0" xfId="0" applyNumberFormat="1" applyFont="1" applyAlignment="1">
      <alignment horizontal="center"/>
    </xf>
    <xf numFmtId="187" fontId="6" fillId="0" borderId="0" xfId="0" applyNumberFormat="1" applyFont="1" applyAlignment="1">
      <alignment horizontal="justify" wrapText="1"/>
    </xf>
    <xf numFmtId="0" fontId="6" fillId="0" borderId="1" xfId="0" applyFont="1" applyBorder="1" applyAlignment="1">
      <alignment horizontal="left" wrapText="1"/>
    </xf>
    <xf numFmtId="1" fontId="6" fillId="0" borderId="1" xfId="0" applyNumberFormat="1" applyFont="1" applyBorder="1" applyAlignment="1">
      <alignment horizontal="center"/>
    </xf>
    <xf numFmtId="0" fontId="6" fillId="0" borderId="0" xfId="0" applyFont="1" applyAlignment="1">
      <alignment horizontal="left" wrapText="1"/>
    </xf>
    <xf numFmtId="0" fontId="6" fillId="0" borderId="0" xfId="0" applyFont="1" applyAlignment="1">
      <alignment horizontal="justify" wrapText="1"/>
    </xf>
    <xf numFmtId="0" fontId="7" fillId="0" borderId="0" xfId="0" applyFont="1" applyAlignment="1">
      <alignment horizontal="justify"/>
    </xf>
    <xf numFmtId="0" fontId="6" fillId="0" borderId="2" xfId="0" applyFont="1" applyBorder="1" applyAlignment="1">
      <alignment horizontal="left" wrapText="1"/>
    </xf>
    <xf numFmtId="174" fontId="6" fillId="0" borderId="2" xfId="0" applyNumberFormat="1" applyFont="1" applyBorder="1" applyAlignment="1">
      <alignment horizontal="center"/>
    </xf>
    <xf numFmtId="0" fontId="6" fillId="0" borderId="2" xfId="0" applyFont="1" applyBorder="1" applyAlignment="1">
      <alignment horizontal="center"/>
    </xf>
    <xf numFmtId="1" fontId="6" fillId="0" borderId="2" xfId="0" applyNumberFormat="1" applyFont="1" applyBorder="1" applyAlignment="1">
      <alignment horizontal="center"/>
    </xf>
    <xf numFmtId="4" fontId="6" fillId="0" borderId="2" xfId="0" applyNumberFormat="1" applyFont="1" applyBorder="1" applyAlignment="1">
      <alignment horizontal="center" wrapText="1"/>
    </xf>
    <xf numFmtId="0" fontId="6" fillId="0" borderId="3" xfId="0" applyFont="1" applyBorder="1" applyAlignment="1">
      <alignment horizontal="justify" vertical="top"/>
    </xf>
    <xf numFmtId="174" fontId="6" fillId="0" borderId="3" xfId="0" applyNumberFormat="1" applyFont="1" applyBorder="1" applyAlignment="1">
      <alignment horizontal="center"/>
    </xf>
    <xf numFmtId="0" fontId="6" fillId="0" borderId="3" xfId="0" applyFont="1" applyBorder="1" applyAlignment="1">
      <alignment horizontal="center"/>
    </xf>
    <xf numFmtId="2" fontId="6" fillId="0" borderId="3" xfId="0" applyNumberFormat="1" applyFont="1" applyBorder="1" applyAlignment="1">
      <alignment horizontal="center" vertical="top"/>
    </xf>
    <xf numFmtId="0" fontId="6" fillId="0" borderId="3" xfId="0" applyFont="1" applyBorder="1" applyAlignment="1">
      <alignment horizontal="center" vertical="top"/>
    </xf>
    <xf numFmtId="4" fontId="6" fillId="0" borderId="3" xfId="0" applyNumberFormat="1" applyFont="1" applyBorder="1" applyAlignment="1">
      <alignment horizontal="center" wrapText="1"/>
    </xf>
    <xf numFmtId="0" fontId="6" fillId="0" borderId="2" xfId="0" applyFont="1" applyBorder="1" applyAlignment="1">
      <alignment horizontal="left" vertical="top" wrapText="1"/>
    </xf>
    <xf numFmtId="4" fontId="6" fillId="0" borderId="1" xfId="0" applyNumberFormat="1" applyFont="1" applyBorder="1" applyAlignment="1">
      <alignment horizontal="center"/>
    </xf>
    <xf numFmtId="174" fontId="6" fillId="0" borderId="0" xfId="0" applyNumberFormat="1" applyFont="1" applyAlignment="1">
      <alignment horizontal="center" vertical="top"/>
    </xf>
    <xf numFmtId="4" fontId="6" fillId="0" borderId="0" xfId="0" applyNumberFormat="1" applyFont="1" applyAlignment="1">
      <alignment horizontal="center"/>
    </xf>
    <xf numFmtId="174" fontId="11" fillId="0" borderId="0" xfId="0" applyNumberFormat="1" applyFont="1" applyAlignment="1">
      <alignment horizontal="left" vertical="center" wrapText="1"/>
    </xf>
    <xf numFmtId="0" fontId="11" fillId="0" borderId="0" xfId="0" applyFont="1" applyAlignment="1">
      <alignment horizontal="left" vertical="center" wrapText="1"/>
    </xf>
    <xf numFmtId="4" fontId="11" fillId="0" borderId="9" xfId="0" applyNumberFormat="1" applyFont="1" applyBorder="1" applyAlignment="1">
      <alignment horizontal="center" wrapText="1"/>
    </xf>
    <xf numFmtId="0" fontId="10" fillId="0" borderId="0" xfId="0" applyFont="1" applyAlignment="1">
      <alignment horizontal="justify" vertical="top"/>
    </xf>
    <xf numFmtId="0" fontId="11" fillId="0" borderId="0" xfId="0" applyFont="1" applyAlignment="1">
      <alignment horizontal="justify" vertical="justify"/>
    </xf>
    <xf numFmtId="174" fontId="6" fillId="0" borderId="0" xfId="0" applyNumberFormat="1" applyFont="1"/>
    <xf numFmtId="0" fontId="6" fillId="0" borderId="0" xfId="0" applyFont="1" applyAlignment="1">
      <alignment horizontal="justify" vertical="justify"/>
    </xf>
    <xf numFmtId="49" fontId="10" fillId="0" borderId="8" xfId="0" applyNumberFormat="1" applyFont="1" applyBorder="1" applyAlignment="1">
      <alignment wrapText="1"/>
    </xf>
    <xf numFmtId="0" fontId="10" fillId="0" borderId="5" xfId="0" applyFont="1" applyBorder="1" applyAlignment="1">
      <alignment vertical="top" wrapText="1"/>
    </xf>
    <xf numFmtId="0" fontId="10" fillId="0" borderId="4" xfId="0" applyFont="1" applyBorder="1" applyAlignment="1">
      <alignment vertical="top" wrapText="1"/>
    </xf>
    <xf numFmtId="4" fontId="10" fillId="0" borderId="1" xfId="0" applyNumberFormat="1" applyFont="1" applyBorder="1" applyAlignment="1">
      <alignment horizontal="center" vertical="top" wrapText="1"/>
    </xf>
    <xf numFmtId="4" fontId="37" fillId="0" borderId="0" xfId="12" applyNumberFormat="1" applyFont="1" applyAlignment="1">
      <alignment vertical="top"/>
    </xf>
    <xf numFmtId="4" fontId="37" fillId="0" borderId="0" xfId="12" applyNumberFormat="1" applyFont="1" applyAlignment="1">
      <alignment horizontal="center" vertical="center" wrapText="1"/>
    </xf>
    <xf numFmtId="49" fontId="60" fillId="0" borderId="0" xfId="9" applyNumberFormat="1" applyFont="1" applyAlignment="1">
      <alignment horizontal="left" vertical="top"/>
    </xf>
    <xf numFmtId="174" fontId="6" fillId="0" borderId="0" xfId="9" applyNumberFormat="1" applyFont="1" applyAlignment="1">
      <alignment horizontal="center" vertical="center"/>
    </xf>
    <xf numFmtId="4" fontId="51" fillId="0" borderId="0" xfId="9" applyNumberFormat="1" applyFont="1" applyAlignment="1">
      <alignment horizontal="center" vertical="center"/>
    </xf>
    <xf numFmtId="0" fontId="51" fillId="0" borderId="0" xfId="9" applyFont="1" applyAlignment="1">
      <alignment horizontal="center" vertical="center"/>
    </xf>
    <xf numFmtId="0" fontId="11" fillId="0" borderId="6" xfId="0" applyFont="1" applyBorder="1" applyAlignment="1">
      <alignment horizontal="justify" vertical="top" wrapText="1"/>
    </xf>
    <xf numFmtId="0" fontId="29" fillId="0" borderId="0" xfId="0" applyFont="1" applyAlignment="1">
      <alignment horizontal="center" vertical="center"/>
    </xf>
    <xf numFmtId="0" fontId="65" fillId="0" borderId="0" xfId="0" applyFont="1" applyAlignment="1">
      <alignment horizontal="justify" vertical="top" wrapText="1"/>
    </xf>
    <xf numFmtId="4" fontId="6" fillId="0" borderId="0" xfId="26" applyNumberFormat="1" applyFont="1" applyAlignment="1">
      <alignment horizontal="center" vertical="center"/>
    </xf>
    <xf numFmtId="174" fontId="6" fillId="0" borderId="0" xfId="0" applyNumberFormat="1" applyFont="1" applyAlignment="1">
      <alignment horizontal="right" vertical="center"/>
    </xf>
    <xf numFmtId="174" fontId="38" fillId="0" borderId="0" xfId="0" applyNumberFormat="1" applyFont="1" applyAlignment="1">
      <alignment horizontal="center" vertical="center"/>
    </xf>
    <xf numFmtId="4" fontId="24" fillId="0" borderId="0" xfId="0" applyNumberFormat="1" applyFont="1" applyAlignment="1">
      <alignment horizontal="center" vertical="center"/>
    </xf>
    <xf numFmtId="49" fontId="60" fillId="0" borderId="0" xfId="0" applyNumberFormat="1" applyFont="1" applyAlignment="1">
      <alignment horizontal="left" vertical="top"/>
    </xf>
    <xf numFmtId="174" fontId="11" fillId="0" borderId="5" xfId="0" applyNumberFormat="1" applyFont="1" applyBorder="1" applyAlignment="1">
      <alignment horizontal="center" vertical="center"/>
    </xf>
    <xf numFmtId="0" fontId="11" fillId="0" borderId="4" xfId="0" applyFont="1" applyBorder="1" applyAlignment="1">
      <alignment horizontal="center" vertical="center"/>
    </xf>
    <xf numFmtId="4" fontId="11" fillId="0" borderId="9" xfId="0" applyNumberFormat="1" applyFont="1" applyBorder="1" applyAlignment="1">
      <alignment horizontal="center" vertical="center" wrapText="1"/>
    </xf>
    <xf numFmtId="0" fontId="11" fillId="0" borderId="1" xfId="0" applyFont="1" applyBorder="1" applyAlignment="1">
      <alignment horizontal="center" vertical="center"/>
    </xf>
    <xf numFmtId="4" fontId="11" fillId="0" borderId="1" xfId="0" applyNumberFormat="1" applyFont="1" applyBorder="1" applyAlignment="1">
      <alignment horizontal="center" vertical="center"/>
    </xf>
    <xf numFmtId="0" fontId="60" fillId="0" borderId="0" xfId="0" applyFont="1" applyAlignment="1">
      <alignment horizontal="justify" vertical="top" wrapText="1"/>
    </xf>
    <xf numFmtId="0" fontId="11" fillId="0" borderId="10" xfId="0" applyFont="1" applyBorder="1" applyAlignment="1">
      <alignment vertical="top" wrapText="1"/>
    </xf>
    <xf numFmtId="174" fontId="11" fillId="0" borderId="7" xfId="0" applyNumberFormat="1" applyFont="1" applyBorder="1" applyAlignment="1">
      <alignment vertical="justify"/>
    </xf>
    <xf numFmtId="0" fontId="11" fillId="0" borderId="0" xfId="0" applyFont="1" applyAlignment="1">
      <alignment vertical="justify"/>
    </xf>
    <xf numFmtId="4" fontId="11" fillId="0" borderId="0" xfId="0" applyNumberFormat="1" applyFont="1" applyAlignment="1">
      <alignment vertical="justify"/>
    </xf>
    <xf numFmtId="49" fontId="51" fillId="0" borderId="0" xfId="0" quotePrefix="1" applyNumberFormat="1" applyFont="1" applyAlignment="1">
      <alignment horizontal="left" vertical="top"/>
    </xf>
    <xf numFmtId="4" fontId="6" fillId="0" borderId="0" xfId="0" applyNumberFormat="1" applyFont="1" applyAlignment="1" applyProtection="1">
      <alignment horizontal="center" vertical="center" wrapText="1"/>
      <protection locked="0"/>
    </xf>
    <xf numFmtId="174" fontId="6" fillId="0" borderId="0" xfId="0" applyNumberFormat="1" applyFont="1" applyAlignment="1" applyProtection="1">
      <alignment horizontal="center" vertical="center" wrapText="1"/>
      <protection locked="0"/>
    </xf>
    <xf numFmtId="2" fontId="6" fillId="0" borderId="0" xfId="0" applyNumberFormat="1" applyFont="1" applyAlignment="1" applyProtection="1">
      <alignment horizontal="center" vertical="center" wrapText="1"/>
      <protection locked="0"/>
    </xf>
    <xf numFmtId="4" fontId="51" fillId="0" borderId="0" xfId="0" applyNumberFormat="1" applyFont="1" applyAlignment="1" applyProtection="1">
      <alignment horizontal="center" vertical="center" wrapText="1"/>
      <protection locked="0"/>
    </xf>
    <xf numFmtId="4" fontId="60" fillId="0" borderId="0" xfId="0" applyNumberFormat="1" applyFont="1" applyAlignment="1">
      <alignment horizontal="center" vertical="center"/>
    </xf>
    <xf numFmtId="174" fontId="24" fillId="0" borderId="0" xfId="0" applyNumberFormat="1" applyFont="1" applyAlignment="1">
      <alignment horizontal="center" vertical="center"/>
    </xf>
    <xf numFmtId="4" fontId="51" fillId="0" borderId="0" xfId="0" applyNumberFormat="1" applyFont="1" applyAlignment="1">
      <alignment horizontal="center" vertical="center" wrapText="1"/>
    </xf>
    <xf numFmtId="49" fontId="20" fillId="0" borderId="0" xfId="0" applyNumberFormat="1" applyFont="1" applyAlignment="1">
      <alignment horizontal="left" vertical="top"/>
    </xf>
    <xf numFmtId="0" fontId="19" fillId="0" borderId="0" xfId="0" applyFont="1" applyAlignment="1">
      <alignment horizontal="justify" vertical="top" wrapText="1"/>
    </xf>
    <xf numFmtId="174" fontId="6" fillId="0" borderId="0" xfId="0" applyNumberFormat="1" applyFont="1" applyAlignment="1">
      <alignment horizontal="left"/>
    </xf>
    <xf numFmtId="4" fontId="11" fillId="0" borderId="5" xfId="0" applyNumberFormat="1" applyFont="1" applyBorder="1" applyAlignment="1">
      <alignment horizontal="center" vertical="center"/>
    </xf>
    <xf numFmtId="0" fontId="10" fillId="0" borderId="0" xfId="0" applyFont="1" applyAlignment="1">
      <alignment horizontal="justify" vertical="top" wrapText="1"/>
    </xf>
    <xf numFmtId="4" fontId="6" fillId="0" borderId="0" xfId="0" applyNumberFormat="1" applyFont="1" applyAlignment="1">
      <alignment horizontal="center" vertical="top" wrapText="1"/>
    </xf>
    <xf numFmtId="174" fontId="11" fillId="0" borderId="0" xfId="0" applyNumberFormat="1" applyFont="1" applyAlignment="1">
      <alignment vertical="center" wrapText="1"/>
    </xf>
    <xf numFmtId="0" fontId="11" fillId="0" borderId="0" xfId="0" applyFont="1" applyAlignment="1">
      <alignment vertical="center" wrapText="1"/>
    </xf>
    <xf numFmtId="49" fontId="10" fillId="0" borderId="8" xfId="0" applyNumberFormat="1" applyFont="1" applyBorder="1" applyAlignment="1">
      <alignment horizontal="left" wrapText="1"/>
    </xf>
    <xf numFmtId="174" fontId="10" fillId="0" borderId="4" xfId="0" applyNumberFormat="1" applyFont="1" applyBorder="1" applyAlignment="1">
      <alignment vertical="top" wrapText="1"/>
    </xf>
    <xf numFmtId="4" fontId="10" fillId="0" borderId="4" xfId="0" applyNumberFormat="1" applyFont="1" applyBorder="1" applyAlignment="1">
      <alignment vertical="top" wrapText="1"/>
    </xf>
    <xf numFmtId="4" fontId="10" fillId="0" borderId="1" xfId="0" applyNumberFormat="1" applyFont="1" applyBorder="1" applyAlignment="1">
      <alignment horizontal="center" vertical="center" wrapText="1"/>
    </xf>
    <xf numFmtId="4" fontId="10" fillId="0" borderId="9" xfId="0" applyNumberFormat="1" applyFont="1" applyBorder="1" applyAlignment="1">
      <alignment horizontal="center" vertical="center" wrapText="1"/>
    </xf>
    <xf numFmtId="0" fontId="29" fillId="0" borderId="0" xfId="0" applyFont="1" applyAlignment="1">
      <alignment horizontal="left" vertical="top"/>
    </xf>
    <xf numFmtId="0" fontId="15" fillId="0" borderId="0" xfId="0" applyFont="1" applyAlignment="1">
      <alignment horizontal="left" vertical="top"/>
    </xf>
    <xf numFmtId="4" fontId="66" fillId="0" borderId="0" xfId="0" applyNumberFormat="1" applyFont="1" applyAlignment="1">
      <alignment horizontal="center"/>
    </xf>
    <xf numFmtId="2" fontId="56" fillId="0" borderId="0" xfId="0" applyNumberFormat="1" applyFont="1" applyAlignment="1">
      <alignment horizontal="center" vertical="center"/>
    </xf>
    <xf numFmtId="0" fontId="56" fillId="0" borderId="0" xfId="0" applyFont="1" applyAlignment="1">
      <alignment horizontal="center" vertical="center"/>
    </xf>
    <xf numFmtId="4" fontId="56" fillId="0" borderId="0" xfId="0" applyNumberFormat="1" applyFont="1" applyAlignment="1">
      <alignment horizontal="center" vertical="center"/>
    </xf>
    <xf numFmtId="0" fontId="19" fillId="0" borderId="0" xfId="0" applyFont="1" applyAlignment="1">
      <alignment horizontal="left" vertical="top"/>
    </xf>
    <xf numFmtId="0" fontId="20" fillId="0" borderId="0" xfId="0" applyFont="1" applyAlignment="1">
      <alignment horizontal="center" vertical="center"/>
    </xf>
    <xf numFmtId="0" fontId="37" fillId="0" borderId="0" xfId="0" applyFont="1" applyAlignment="1">
      <alignment horizontal="left" vertical="top"/>
    </xf>
    <xf numFmtId="0" fontId="10" fillId="0" borderId="5" xfId="0" applyFont="1" applyBorder="1" applyAlignment="1">
      <alignment horizontal="left" vertical="top"/>
    </xf>
    <xf numFmtId="0" fontId="40" fillId="0" borderId="0" xfId="0" applyFont="1" applyAlignment="1">
      <alignment horizontal="center" vertical="center"/>
    </xf>
    <xf numFmtId="0" fontId="56" fillId="0" borderId="0" xfId="0" applyFont="1" applyAlignment="1">
      <alignment horizontal="left" vertical="top"/>
    </xf>
    <xf numFmtId="0" fontId="56" fillId="0" borderId="0" xfId="0" applyFont="1" applyAlignment="1">
      <alignment horizontal="justify" vertical="top" wrapText="1"/>
    </xf>
    <xf numFmtId="0" fontId="56" fillId="0" borderId="0" xfId="0" applyFont="1" applyAlignment="1">
      <alignment horizontal="center" wrapText="1"/>
    </xf>
    <xf numFmtId="0" fontId="67" fillId="0" borderId="12" xfId="0" applyFont="1" applyBorder="1" applyAlignment="1">
      <alignment horizontal="center" vertical="top" wrapText="1"/>
    </xf>
    <xf numFmtId="0" fontId="67" fillId="0" borderId="13" xfId="0" applyFont="1" applyBorder="1" applyAlignment="1">
      <alignment horizontal="center" vertical="center" wrapText="1"/>
    </xf>
    <xf numFmtId="0" fontId="67" fillId="0" borderId="14" xfId="0" applyFont="1" applyBorder="1" applyAlignment="1">
      <alignment horizontal="center" vertical="center" wrapText="1"/>
    </xf>
    <xf numFmtId="0" fontId="68" fillId="3" borderId="15" xfId="0" applyFont="1" applyFill="1" applyBorder="1" applyAlignment="1">
      <alignment horizontal="center" vertical="top" wrapText="1"/>
    </xf>
    <xf numFmtId="0" fontId="68" fillId="3" borderId="4" xfId="0" applyFont="1" applyFill="1" applyBorder="1" applyAlignment="1">
      <alignment horizontal="center" vertical="center" wrapText="1"/>
    </xf>
    <xf numFmtId="0" fontId="68" fillId="3" borderId="16" xfId="0" applyFont="1" applyFill="1" applyBorder="1" applyAlignment="1">
      <alignment horizontal="center" vertical="center" wrapText="1"/>
    </xf>
    <xf numFmtId="1" fontId="69" fillId="0" borderId="17" xfId="0" applyNumberFormat="1" applyFont="1" applyBorder="1" applyAlignment="1">
      <alignment horizontal="center" vertical="top" wrapText="1"/>
    </xf>
    <xf numFmtId="49" fontId="69" fillId="0" borderId="18" xfId="0" applyNumberFormat="1" applyFont="1" applyBorder="1" applyAlignment="1">
      <alignment horizontal="left" vertical="center" wrapText="1"/>
    </xf>
    <xf numFmtId="49" fontId="69" fillId="0" borderId="18" xfId="0" applyNumberFormat="1" applyFont="1" applyBorder="1" applyAlignment="1">
      <alignment horizontal="center" vertical="center" wrapText="1"/>
    </xf>
    <xf numFmtId="1" fontId="69" fillId="0" borderId="18" xfId="0" applyNumberFormat="1" applyFont="1" applyBorder="1" applyAlignment="1">
      <alignment horizontal="center" vertical="center" wrapText="1"/>
    </xf>
    <xf numFmtId="180" fontId="69" fillId="0" borderId="18" xfId="0" applyNumberFormat="1" applyFont="1" applyBorder="1" applyAlignment="1">
      <alignment horizontal="center" vertical="center" wrapText="1"/>
    </xf>
    <xf numFmtId="180" fontId="69" fillId="0" borderId="17" xfId="14" applyNumberFormat="1" applyFont="1" applyBorder="1" applyAlignment="1">
      <alignment horizontal="center" vertical="center"/>
    </xf>
    <xf numFmtId="1" fontId="69" fillId="0" borderId="19" xfId="0" applyNumberFormat="1" applyFont="1" applyBorder="1" applyAlignment="1">
      <alignment horizontal="center" vertical="top" wrapText="1"/>
    </xf>
    <xf numFmtId="0" fontId="70" fillId="0" borderId="19" xfId="0" applyFont="1" applyBorder="1" applyAlignment="1">
      <alignment horizontal="left" vertical="center" wrapText="1"/>
    </xf>
    <xf numFmtId="49" fontId="69" fillId="0" borderId="19" xfId="0" applyNumberFormat="1" applyFont="1" applyBorder="1" applyAlignment="1">
      <alignment horizontal="center" vertical="center" wrapText="1"/>
    </xf>
    <xf numFmtId="1" fontId="69" fillId="0" borderId="19" xfId="0" applyNumberFormat="1" applyFont="1" applyBorder="1" applyAlignment="1">
      <alignment horizontal="center" vertical="center" wrapText="1"/>
    </xf>
    <xf numFmtId="180" fontId="69" fillId="0" borderId="19" xfId="0" applyNumberFormat="1" applyFont="1" applyBorder="1" applyAlignment="1">
      <alignment horizontal="center" vertical="center" wrapText="1"/>
    </xf>
    <xf numFmtId="180" fontId="69" fillId="0" borderId="19" xfId="14" applyNumberFormat="1" applyFont="1" applyBorder="1" applyAlignment="1">
      <alignment horizontal="center" vertical="center"/>
    </xf>
    <xf numFmtId="49" fontId="69" fillId="0" borderId="20" xfId="0" applyNumberFormat="1" applyFont="1" applyBorder="1" applyAlignment="1">
      <alignment horizontal="center" vertical="center" wrapText="1"/>
    </xf>
    <xf numFmtId="1" fontId="69" fillId="0" borderId="20" xfId="0" applyNumberFormat="1" applyFont="1" applyBorder="1" applyAlignment="1">
      <alignment horizontal="center" vertical="center" wrapText="1"/>
    </xf>
    <xf numFmtId="180" fontId="69" fillId="0" borderId="20" xfId="0" applyNumberFormat="1" applyFont="1" applyBorder="1" applyAlignment="1">
      <alignment horizontal="center" vertical="center" wrapText="1"/>
    </xf>
    <xf numFmtId="180" fontId="69" fillId="0" borderId="20" xfId="14" applyNumberFormat="1" applyFont="1" applyBorder="1" applyAlignment="1">
      <alignment horizontal="center" vertical="center"/>
    </xf>
    <xf numFmtId="0" fontId="71" fillId="0" borderId="19" xfId="0" applyFont="1" applyBorder="1" applyAlignment="1">
      <alignment horizontal="center" vertical="top" wrapText="1"/>
    </xf>
    <xf numFmtId="0" fontId="70" fillId="0" borderId="19" xfId="0" applyFont="1" applyBorder="1" applyAlignment="1">
      <alignment horizontal="center" vertical="center" wrapText="1"/>
    </xf>
    <xf numFmtId="0" fontId="69" fillId="0" borderId="19" xfId="13" applyFont="1" applyBorder="1" applyAlignment="1">
      <alignment horizontal="center" vertical="center" wrapText="1"/>
    </xf>
    <xf numFmtId="179" fontId="69" fillId="0" borderId="19" xfId="13" applyNumberFormat="1" applyFont="1" applyBorder="1" applyAlignment="1">
      <alignment horizontal="center" vertical="center"/>
    </xf>
    <xf numFmtId="180" fontId="69" fillId="0" borderId="21" xfId="0" applyNumberFormat="1" applyFont="1" applyBorder="1" applyAlignment="1">
      <alignment horizontal="center" vertical="center" wrapText="1"/>
    </xf>
    <xf numFmtId="180" fontId="69" fillId="0" borderId="21" xfId="14" applyNumberFormat="1" applyFont="1" applyBorder="1" applyAlignment="1">
      <alignment horizontal="center" vertical="center"/>
    </xf>
    <xf numFmtId="0" fontId="70" fillId="0" borderId="22" xfId="0" applyFont="1" applyBorder="1" applyAlignment="1">
      <alignment horizontal="center" vertical="center" wrapText="1"/>
    </xf>
    <xf numFmtId="0" fontId="69" fillId="0" borderId="22" xfId="13" applyFont="1" applyBorder="1" applyAlignment="1">
      <alignment horizontal="center" vertical="center" wrapText="1"/>
    </xf>
    <xf numFmtId="179" fontId="69" fillId="0" borderId="22" xfId="13" applyNumberFormat="1" applyFont="1" applyBorder="1" applyAlignment="1">
      <alignment horizontal="center" vertical="center"/>
    </xf>
    <xf numFmtId="180" fontId="69" fillId="0" borderId="22" xfId="0" applyNumberFormat="1" applyFont="1" applyBorder="1" applyAlignment="1">
      <alignment horizontal="center" vertical="center" wrapText="1"/>
    </xf>
    <xf numFmtId="180" fontId="69" fillId="0" borderId="22" xfId="14" applyNumberFormat="1" applyFont="1" applyBorder="1" applyAlignment="1">
      <alignment horizontal="center" vertical="center"/>
    </xf>
    <xf numFmtId="0" fontId="70" fillId="0" borderId="20" xfId="0" applyFont="1" applyBorder="1" applyAlignment="1">
      <alignment horizontal="center" vertical="center" wrapText="1"/>
    </xf>
    <xf numFmtId="0" fontId="69" fillId="0" borderId="20" xfId="13" applyFont="1" applyBorder="1" applyAlignment="1">
      <alignment horizontal="center" vertical="center" wrapText="1"/>
    </xf>
    <xf numFmtId="179" fontId="69" fillId="0" borderId="20" xfId="13" applyNumberFormat="1" applyFont="1" applyBorder="1" applyAlignment="1">
      <alignment horizontal="center" vertical="center"/>
    </xf>
    <xf numFmtId="188" fontId="69" fillId="0" borderId="20" xfId="13" applyNumberFormat="1" applyFont="1" applyBorder="1" applyAlignment="1">
      <alignment horizontal="center" vertical="center"/>
    </xf>
    <xf numFmtId="189" fontId="69" fillId="0" borderId="20" xfId="13" applyNumberFormat="1" applyFont="1" applyBorder="1" applyAlignment="1">
      <alignment horizontal="center" vertical="center"/>
    </xf>
    <xf numFmtId="49" fontId="69" fillId="0" borderId="19" xfId="0" applyNumberFormat="1" applyFont="1" applyBorder="1" applyAlignment="1">
      <alignment horizontal="left" vertical="center" wrapText="1"/>
    </xf>
    <xf numFmtId="0" fontId="45" fillId="0" borderId="0" xfId="13" applyFont="1" applyAlignment="1">
      <alignment vertical="top" wrapText="1"/>
    </xf>
    <xf numFmtId="0" fontId="69" fillId="0" borderId="0" xfId="13" applyFont="1" applyAlignment="1">
      <alignment horizontal="center" wrapText="1"/>
    </xf>
    <xf numFmtId="0" fontId="69" fillId="0" borderId="0" xfId="13" applyFont="1" applyAlignment="1">
      <alignment horizontal="right"/>
    </xf>
    <xf numFmtId="188" fontId="69" fillId="0" borderId="0" xfId="13" applyNumberFormat="1" applyFont="1" applyAlignment="1">
      <alignment horizontal="right"/>
    </xf>
    <xf numFmtId="189" fontId="69" fillId="0" borderId="0" xfId="13" applyNumberFormat="1" applyFont="1" applyAlignment="1">
      <alignment horizontal="center"/>
    </xf>
    <xf numFmtId="1" fontId="69" fillId="0" borderId="23" xfId="0" applyNumberFormat="1" applyFont="1" applyBorder="1" applyAlignment="1">
      <alignment horizontal="center" vertical="top" wrapText="1"/>
    </xf>
    <xf numFmtId="0" fontId="0" fillId="0" borderId="19" xfId="0" applyBorder="1" applyAlignment="1">
      <alignment horizontal="center" vertical="top"/>
    </xf>
    <xf numFmtId="180" fontId="72" fillId="0" borderId="19" xfId="0" applyNumberFormat="1" applyFont="1" applyBorder="1" applyAlignment="1">
      <alignment horizontal="center" vertical="center"/>
    </xf>
    <xf numFmtId="1" fontId="69" fillId="0" borderId="24" xfId="0" applyNumberFormat="1" applyFont="1" applyBorder="1" applyAlignment="1">
      <alignment horizontal="center" vertical="top" wrapText="1"/>
    </xf>
    <xf numFmtId="0" fontId="69" fillId="0" borderId="25" xfId="0" applyFont="1" applyBorder="1" applyAlignment="1">
      <alignment horizontal="justify" vertical="center" wrapText="1"/>
    </xf>
    <xf numFmtId="49" fontId="69" fillId="0" borderId="25" xfId="0" applyNumberFormat="1" applyFont="1" applyBorder="1" applyAlignment="1">
      <alignment horizontal="center" vertical="center" wrapText="1"/>
    </xf>
    <xf numFmtId="1" fontId="69" fillId="0" borderId="25" xfId="0" applyNumberFormat="1" applyFont="1" applyBorder="1" applyAlignment="1">
      <alignment horizontal="center" vertical="center" wrapText="1"/>
    </xf>
    <xf numFmtId="180" fontId="69" fillId="0" borderId="25" xfId="0" applyNumberFormat="1" applyFont="1" applyBorder="1" applyAlignment="1">
      <alignment horizontal="center" vertical="center" wrapText="1"/>
    </xf>
    <xf numFmtId="180" fontId="69" fillId="0" borderId="26" xfId="14" applyNumberFormat="1" applyFont="1" applyBorder="1" applyAlignment="1">
      <alignment horizontal="center" vertical="center"/>
    </xf>
    <xf numFmtId="0" fontId="68" fillId="0" borderId="4" xfId="0" applyFont="1" applyBorder="1" applyAlignment="1">
      <alignment horizontal="center" vertical="top" wrapText="1"/>
    </xf>
    <xf numFmtId="0" fontId="70" fillId="0" borderId="19" xfId="0" applyFont="1" applyBorder="1" applyAlignment="1">
      <alignment horizontal="left" vertical="top" wrapText="1"/>
    </xf>
    <xf numFmtId="0" fontId="69" fillId="0" borderId="19" xfId="0" applyFont="1" applyBorder="1" applyAlignment="1">
      <alignment horizontal="justify" vertical="center" wrapText="1"/>
    </xf>
    <xf numFmtId="1" fontId="69" fillId="0" borderId="20" xfId="0" applyNumberFormat="1" applyFont="1" applyBorder="1" applyAlignment="1">
      <alignment horizontal="center" vertical="top" wrapText="1"/>
    </xf>
    <xf numFmtId="0" fontId="71" fillId="0" borderId="20" xfId="0" applyFont="1" applyBorder="1" applyAlignment="1">
      <alignment horizontal="center" vertical="center" wrapText="1"/>
    </xf>
    <xf numFmtId="1" fontId="71" fillId="0" borderId="20" xfId="0" applyNumberFormat="1" applyFont="1" applyBorder="1" applyAlignment="1">
      <alignment horizontal="center" vertical="center" wrapText="1"/>
    </xf>
    <xf numFmtId="180" fontId="71" fillId="0" borderId="20" xfId="0" applyNumberFormat="1" applyFont="1" applyBorder="1" applyAlignment="1">
      <alignment horizontal="center" vertical="center" wrapText="1"/>
    </xf>
    <xf numFmtId="0" fontId="71" fillId="0" borderId="19" xfId="0" applyFont="1" applyBorder="1" applyAlignment="1">
      <alignment horizontal="left" vertical="center" wrapText="1"/>
    </xf>
    <xf numFmtId="0" fontId="71" fillId="0" borderId="19" xfId="0" applyFont="1" applyBorder="1" applyAlignment="1">
      <alignment horizontal="center" vertical="center" wrapText="1"/>
    </xf>
    <xf numFmtId="1" fontId="71" fillId="0" borderId="19" xfId="0" applyNumberFormat="1" applyFont="1" applyBorder="1" applyAlignment="1">
      <alignment horizontal="center" vertical="center" wrapText="1"/>
    </xf>
    <xf numFmtId="180" fontId="71" fillId="0" borderId="19" xfId="0" applyNumberFormat="1" applyFont="1" applyBorder="1" applyAlignment="1">
      <alignment horizontal="center" vertical="center" wrapText="1"/>
    </xf>
    <xf numFmtId="0" fontId="69" fillId="0" borderId="19" xfId="0" applyFont="1" applyBorder="1" applyAlignment="1">
      <alignment horizontal="center" vertical="center" wrapText="1"/>
    </xf>
    <xf numFmtId="0" fontId="71" fillId="0" borderId="19" xfId="0" applyFont="1" applyBorder="1" applyAlignment="1">
      <alignment vertical="top" wrapText="1"/>
    </xf>
    <xf numFmtId="0" fontId="0" fillId="0" borderId="25" xfId="0" applyBorder="1" applyAlignment="1">
      <alignment horizontal="center" vertical="top"/>
    </xf>
    <xf numFmtId="0" fontId="72" fillId="0" borderId="25" xfId="0" applyFont="1" applyBorder="1" applyAlignment="1">
      <alignment horizontal="right" vertical="center"/>
    </xf>
    <xf numFmtId="180" fontId="72" fillId="0" borderId="25" xfId="0" applyNumberFormat="1" applyFont="1" applyBorder="1" applyAlignment="1">
      <alignment horizontal="center" vertical="center"/>
    </xf>
    <xf numFmtId="0" fontId="68" fillId="0" borderId="4" xfId="0" applyFont="1" applyBorder="1" applyAlignment="1">
      <alignment horizontal="left" vertical="top" wrapText="1"/>
    </xf>
    <xf numFmtId="0" fontId="68" fillId="3" borderId="4" xfId="0" applyFont="1" applyFill="1" applyBorder="1" applyAlignment="1">
      <alignment horizontal="left" vertical="center" wrapText="1"/>
    </xf>
    <xf numFmtId="0" fontId="68" fillId="3" borderId="9" xfId="0" applyFont="1" applyFill="1" applyBorder="1" applyAlignment="1">
      <alignment horizontal="center" vertical="center" wrapText="1"/>
    </xf>
    <xf numFmtId="0" fontId="71" fillId="0" borderId="20" xfId="0" applyFont="1" applyBorder="1" applyAlignment="1">
      <alignment horizontal="center" vertical="top" wrapText="1"/>
    </xf>
    <xf numFmtId="0" fontId="0" fillId="0" borderId="15" xfId="0" applyBorder="1" applyAlignment="1">
      <alignment horizontal="center" vertical="top"/>
    </xf>
    <xf numFmtId="0" fontId="72" fillId="0" borderId="4" xfId="0" applyFont="1" applyBorder="1" applyAlignment="1">
      <alignment horizontal="right" vertical="center"/>
    </xf>
    <xf numFmtId="180" fontId="72" fillId="0" borderId="16" xfId="0" applyNumberFormat="1" applyFont="1" applyBorder="1" applyAlignment="1">
      <alignment horizontal="center" vertical="center"/>
    </xf>
    <xf numFmtId="0" fontId="0" fillId="0" borderId="27" xfId="0" applyBorder="1" applyAlignment="1">
      <alignment horizontal="center" vertical="top"/>
    </xf>
    <xf numFmtId="0" fontId="73" fillId="0" borderId="3" xfId="0" applyFont="1" applyBorder="1" applyAlignment="1">
      <alignment horizontal="left" vertical="center"/>
    </xf>
    <xf numFmtId="0" fontId="72" fillId="0" borderId="3" xfId="0" applyFont="1" applyBorder="1" applyAlignment="1">
      <alignment horizontal="right" vertical="center"/>
    </xf>
    <xf numFmtId="180" fontId="72" fillId="0" borderId="28" xfId="0" applyNumberFormat="1" applyFont="1" applyBorder="1" applyAlignment="1">
      <alignment horizontal="center" vertical="center"/>
    </xf>
    <xf numFmtId="0" fontId="74" fillId="0" borderId="29" xfId="0" applyFont="1" applyBorder="1" applyAlignment="1">
      <alignment horizontal="center" vertical="top"/>
    </xf>
    <xf numFmtId="0" fontId="74" fillId="0" borderId="30" xfId="0" applyFont="1" applyBorder="1" applyAlignment="1">
      <alignment horizontal="left" vertical="center"/>
    </xf>
    <xf numFmtId="49" fontId="69" fillId="0" borderId="30" xfId="0" applyNumberFormat="1" applyFont="1" applyBorder="1" applyAlignment="1">
      <alignment horizontal="center" vertical="center" wrapText="1"/>
    </xf>
    <xf numFmtId="0" fontId="72" fillId="0" borderId="30" xfId="0" applyFont="1" applyBorder="1" applyAlignment="1">
      <alignment horizontal="right" vertical="center"/>
    </xf>
    <xf numFmtId="180" fontId="72" fillId="0" borderId="31" xfId="0" applyNumberFormat="1" applyFont="1" applyBorder="1" applyAlignment="1">
      <alignment horizontal="center" vertical="center"/>
    </xf>
    <xf numFmtId="0" fontId="68" fillId="0" borderId="29" xfId="0" applyFont="1" applyBorder="1" applyAlignment="1">
      <alignment horizontal="center" vertical="top" wrapText="1"/>
    </xf>
    <xf numFmtId="0" fontId="68" fillId="0" borderId="30" xfId="0" applyFont="1" applyBorder="1" applyAlignment="1">
      <alignment horizontal="left" vertical="center" wrapText="1"/>
    </xf>
    <xf numFmtId="0" fontId="68" fillId="0" borderId="30" xfId="0" applyFont="1" applyBorder="1" applyAlignment="1">
      <alignment horizontal="center" vertical="center" wrapText="1"/>
    </xf>
    <xf numFmtId="180" fontId="75" fillId="0" borderId="31" xfId="0" applyNumberFormat="1" applyFont="1" applyBorder="1" applyAlignment="1">
      <alignment horizontal="center" vertical="center" wrapText="1"/>
    </xf>
    <xf numFmtId="0" fontId="68" fillId="0" borderId="15" xfId="0" applyFont="1" applyBorder="1" applyAlignment="1">
      <alignment horizontal="center" vertical="top" wrapText="1"/>
    </xf>
    <xf numFmtId="0" fontId="68" fillId="0" borderId="4" xfId="0" applyFont="1" applyBorder="1" applyAlignment="1">
      <alignment horizontal="center" vertical="center" wrapText="1"/>
    </xf>
    <xf numFmtId="0" fontId="68" fillId="0" borderId="16" xfId="0" applyFont="1" applyBorder="1" applyAlignment="1">
      <alignment horizontal="center" vertical="center" wrapText="1"/>
    </xf>
    <xf numFmtId="0" fontId="0" fillId="0" borderId="4" xfId="0" applyBorder="1" applyAlignment="1">
      <alignment horizontal="center" vertical="center"/>
    </xf>
    <xf numFmtId="0" fontId="70" fillId="0" borderId="19" xfId="0" applyFont="1" applyBorder="1" applyAlignment="1">
      <alignment horizontal="justify" vertical="justify"/>
    </xf>
    <xf numFmtId="49" fontId="69" fillId="0" borderId="19" xfId="0" applyNumberFormat="1" applyFont="1" applyBorder="1" applyAlignment="1">
      <alignment horizontal="center" wrapText="1"/>
    </xf>
    <xf numFmtId="1" fontId="69" fillId="0" borderId="19" xfId="0" applyNumberFormat="1" applyFont="1" applyBorder="1" applyAlignment="1">
      <alignment horizontal="center" wrapText="1"/>
    </xf>
    <xf numFmtId="180" fontId="69" fillId="0" borderId="19" xfId="0" applyNumberFormat="1" applyFont="1" applyBorder="1" applyAlignment="1">
      <alignment horizontal="center" wrapText="1"/>
    </xf>
    <xf numFmtId="180" fontId="69" fillId="0" borderId="19" xfId="14" applyNumberFormat="1" applyFont="1" applyBorder="1" applyAlignment="1">
      <alignment horizontal="center"/>
    </xf>
    <xf numFmtId="0" fontId="70" fillId="0" borderId="19" xfId="0" applyFont="1" applyBorder="1" applyAlignment="1">
      <alignment horizontal="justify" vertical="justify" wrapText="1"/>
    </xf>
    <xf numFmtId="174" fontId="6" fillId="0" borderId="1" xfId="0" applyNumberFormat="1" applyFont="1" applyBorder="1" applyAlignment="1">
      <alignment horizontal="center" vertical="center" wrapText="1"/>
    </xf>
    <xf numFmtId="174" fontId="6" fillId="0" borderId="1" xfId="0" applyNumberFormat="1" applyFont="1" applyBorder="1" applyAlignment="1">
      <alignment horizontal="center" vertical="top"/>
    </xf>
    <xf numFmtId="0" fontId="10" fillId="0" borderId="4" xfId="0" applyFont="1" applyBorder="1" applyAlignment="1">
      <alignment horizontal="center" vertical="center"/>
    </xf>
    <xf numFmtId="2" fontId="56" fillId="0" borderId="0" xfId="0" applyNumberFormat="1" applyFont="1" applyBorder="1" applyAlignment="1">
      <alignment horizontal="center" vertical="center"/>
    </xf>
    <xf numFmtId="4" fontId="66" fillId="0" borderId="0" xfId="0" applyNumberFormat="1" applyFont="1" applyBorder="1" applyAlignment="1">
      <alignment horizontal="center"/>
    </xf>
    <xf numFmtId="4" fontId="6" fillId="0" borderId="0" xfId="0" applyNumberFormat="1" applyFont="1" applyBorder="1" applyAlignment="1">
      <alignment horizontal="center"/>
    </xf>
    <xf numFmtId="4" fontId="37" fillId="0" borderId="0" xfId="0" applyNumberFormat="1" applyFont="1" applyBorder="1" applyAlignment="1">
      <alignment horizontal="center"/>
    </xf>
    <xf numFmtId="0" fontId="37" fillId="0" borderId="0" xfId="0" applyFont="1" applyBorder="1" applyAlignment="1">
      <alignment horizontal="left" vertical="top"/>
    </xf>
    <xf numFmtId="4" fontId="10" fillId="0" borderId="4" xfId="0" applyNumberFormat="1" applyFont="1" applyBorder="1" applyAlignment="1">
      <alignment horizontal="center"/>
    </xf>
    <xf numFmtId="2" fontId="56" fillId="0" borderId="4" xfId="0" applyNumberFormat="1" applyFont="1" applyBorder="1" applyAlignment="1">
      <alignment horizontal="center" vertical="center"/>
    </xf>
    <xf numFmtId="0" fontId="56" fillId="0" borderId="4" xfId="0" applyFont="1" applyBorder="1" applyAlignment="1">
      <alignment horizontal="center" vertical="center"/>
    </xf>
    <xf numFmtId="4" fontId="56" fillId="0" borderId="9" xfId="0" applyNumberFormat="1" applyFont="1" applyBorder="1" applyAlignment="1">
      <alignment horizontal="center" vertical="center"/>
    </xf>
    <xf numFmtId="0" fontId="56" fillId="0" borderId="0" xfId="0" applyFont="1" applyBorder="1" applyAlignment="1">
      <alignment horizontal="center" vertical="center"/>
    </xf>
    <xf numFmtId="0" fontId="10" fillId="0" borderId="0" xfId="0" applyFont="1" applyBorder="1" applyAlignment="1">
      <alignment horizontal="left" vertical="top"/>
    </xf>
    <xf numFmtId="0" fontId="10" fillId="0" borderId="0" xfId="0" applyFont="1" applyBorder="1" applyAlignment="1">
      <alignment horizontal="center" vertical="center"/>
    </xf>
    <xf numFmtId="0" fontId="56" fillId="0" borderId="0" xfId="0" applyFont="1" applyBorder="1" applyAlignment="1">
      <alignment horizontal="left" vertical="top"/>
    </xf>
    <xf numFmtId="0" fontId="40" fillId="0" borderId="0" xfId="0" applyFont="1" applyBorder="1" applyAlignment="1">
      <alignment horizontal="left" vertical="top"/>
    </xf>
    <xf numFmtId="0" fontId="37" fillId="0" borderId="0" xfId="0" applyFont="1" applyBorder="1" applyAlignment="1">
      <alignment horizontal="center" vertical="center"/>
    </xf>
    <xf numFmtId="4" fontId="37" fillId="0" borderId="0" xfId="0" applyNumberFormat="1" applyFont="1" applyBorder="1" applyAlignment="1">
      <alignment horizontal="center" vertical="top"/>
    </xf>
    <xf numFmtId="0" fontId="37" fillId="0" borderId="11" xfId="0" applyFont="1" applyBorder="1" applyAlignment="1">
      <alignment horizontal="left" vertical="top"/>
    </xf>
    <xf numFmtId="0" fontId="37" fillId="0" borderId="11" xfId="0" applyFont="1" applyBorder="1" applyAlignment="1">
      <alignment horizontal="center" vertical="center"/>
    </xf>
    <xf numFmtId="0" fontId="56" fillId="0" borderId="11" xfId="0" applyFont="1" applyBorder="1" applyAlignment="1">
      <alignment horizontal="center" wrapText="1"/>
    </xf>
    <xf numFmtId="2" fontId="56" fillId="0" borderId="11" xfId="0" applyNumberFormat="1" applyFont="1" applyBorder="1" applyAlignment="1">
      <alignment horizontal="center" vertical="center"/>
    </xf>
    <xf numFmtId="0" fontId="56" fillId="0" borderId="11" xfId="0" applyFont="1" applyBorder="1" applyAlignment="1">
      <alignment horizontal="center" vertical="center"/>
    </xf>
    <xf numFmtId="4" fontId="37" fillId="0" borderId="11" xfId="0" applyNumberFormat="1" applyFont="1" applyBorder="1" applyAlignment="1">
      <alignment horizontal="center" vertical="top"/>
    </xf>
    <xf numFmtId="0" fontId="52" fillId="0" borderId="0" xfId="0" applyFont="1" applyFill="1" applyAlignment="1">
      <alignment vertical="top" wrapText="1"/>
    </xf>
    <xf numFmtId="179" fontId="10" fillId="0" borderId="0" xfId="0" applyNumberFormat="1" applyFont="1" applyFill="1" applyAlignment="1">
      <alignment vertical="top" wrapText="1"/>
    </xf>
    <xf numFmtId="174" fontId="52" fillId="0" borderId="0" xfId="0" applyNumberFormat="1" applyFont="1" applyFill="1" applyAlignment="1">
      <alignment vertical="top" wrapText="1"/>
    </xf>
    <xf numFmtId="0" fontId="52" fillId="0" borderId="0" xfId="0" applyFont="1" applyFill="1" applyAlignment="1">
      <alignment horizontal="center" vertical="center" wrapText="1"/>
    </xf>
    <xf numFmtId="4" fontId="52" fillId="0" borderId="0" xfId="0" applyNumberFormat="1" applyFont="1" applyFill="1" applyAlignment="1">
      <alignment horizontal="center" vertical="center" wrapText="1"/>
    </xf>
    <xf numFmtId="0" fontId="76" fillId="0" borderId="0" xfId="0" applyFont="1" applyFill="1" applyAlignment="1">
      <alignment horizontal="right" vertical="top" wrapText="1"/>
    </xf>
    <xf numFmtId="0" fontId="14" fillId="0" borderId="0" xfId="4" applyFont="1" applyFill="1"/>
    <xf numFmtId="0" fontId="52" fillId="0" borderId="11" xfId="0" applyFont="1" applyBorder="1" applyAlignment="1">
      <alignment horizontal="left" vertical="top" wrapText="1"/>
    </xf>
    <xf numFmtId="179" fontId="6" fillId="0" borderId="11" xfId="0" applyNumberFormat="1" applyFont="1" applyBorder="1" applyAlignment="1">
      <alignment horizontal="right" vertical="top" wrapText="1"/>
    </xf>
    <xf numFmtId="0" fontId="55" fillId="0" borderId="11" xfId="0" applyFont="1" applyBorder="1" applyAlignment="1">
      <alignment horizontal="right" vertical="top" wrapText="1"/>
    </xf>
    <xf numFmtId="174" fontId="55" fillId="0" borderId="11" xfId="0" applyNumberFormat="1" applyFont="1" applyBorder="1" applyAlignment="1">
      <alignment horizontal="right" vertical="top" wrapText="1"/>
    </xf>
    <xf numFmtId="0" fontId="52" fillId="0" borderId="11" xfId="0" applyFont="1" applyFill="1" applyBorder="1" applyAlignment="1">
      <alignment horizontal="center" vertical="center" wrapText="1"/>
    </xf>
    <xf numFmtId="4" fontId="52" fillId="0" borderId="11" xfId="0" applyNumberFormat="1" applyFont="1" applyFill="1" applyBorder="1" applyAlignment="1">
      <alignment horizontal="center" vertical="center" wrapText="1"/>
    </xf>
    <xf numFmtId="0" fontId="52" fillId="0" borderId="0" xfId="0" applyFont="1" applyBorder="1" applyAlignment="1">
      <alignment horizontal="left" vertical="top" wrapText="1"/>
    </xf>
    <xf numFmtId="0" fontId="52" fillId="0" borderId="0" xfId="0" applyFont="1" applyFill="1" applyBorder="1" applyAlignment="1">
      <alignment horizontal="center" vertical="center" wrapText="1"/>
    </xf>
    <xf numFmtId="4" fontId="52" fillId="0" borderId="0" xfId="0" applyNumberFormat="1" applyFont="1" applyFill="1" applyBorder="1" applyAlignment="1">
      <alignment horizontal="center" vertical="center" wrapText="1"/>
    </xf>
    <xf numFmtId="0" fontId="19" fillId="0" borderId="0" xfId="12" applyFont="1" applyAlignment="1">
      <alignment horizontal="justify" vertical="top" wrapText="1"/>
    </xf>
    <xf numFmtId="0" fontId="47" fillId="0" borderId="0" xfId="0" applyFont="1"/>
    <xf numFmtId="0" fontId="48" fillId="0" borderId="0" xfId="0" applyFont="1"/>
    <xf numFmtId="0" fontId="11" fillId="0" borderId="0" xfId="8" applyFont="1" applyAlignment="1">
      <alignment vertical="center"/>
    </xf>
    <xf numFmtId="0" fontId="50" fillId="0" borderId="2" xfId="8" applyFont="1" applyBorder="1" applyAlignment="1">
      <alignment horizontal="right" vertical="center" wrapText="1"/>
    </xf>
    <xf numFmtId="0" fontId="63" fillId="0" borderId="0" xfId="8" applyFont="1" applyAlignment="1">
      <alignment vertical="top" wrapText="1"/>
    </xf>
    <xf numFmtId="0" fontId="50" fillId="0" borderId="4" xfId="8" applyFont="1" applyBorder="1" applyAlignment="1">
      <alignment horizontal="right" vertical="center" wrapText="1"/>
    </xf>
    <xf numFmtId="0" fontId="49" fillId="0" borderId="0" xfId="8" applyAlignment="1">
      <alignment vertical="center" wrapText="1"/>
    </xf>
    <xf numFmtId="0" fontId="49" fillId="0" borderId="3" xfId="8" applyBorder="1" applyAlignment="1">
      <alignment horizontal="right" vertical="top" wrapText="1"/>
    </xf>
    <xf numFmtId="0" fontId="49" fillId="0" borderId="0" xfId="8" applyAlignment="1">
      <alignment horizontal="right" vertical="top" wrapText="1"/>
    </xf>
    <xf numFmtId="0" fontId="49" fillId="0" borderId="2" xfId="8" applyBorder="1" applyAlignment="1">
      <alignment horizontal="right" vertical="top" wrapText="1"/>
    </xf>
    <xf numFmtId="0" fontId="73" fillId="0" borderId="4" xfId="8" applyFont="1" applyBorder="1" applyAlignment="1">
      <alignment horizontal="right" vertical="center" wrapText="1"/>
    </xf>
    <xf numFmtId="0" fontId="49" fillId="0" borderId="0" xfId="8" applyAlignment="1">
      <alignment vertical="top" wrapText="1"/>
    </xf>
    <xf numFmtId="0" fontId="63" fillId="0" borderId="0" xfId="8" applyFont="1" applyAlignment="1">
      <alignment vertical="center" wrapText="1"/>
    </xf>
    <xf numFmtId="0" fontId="32" fillId="4" borderId="0" xfId="5" applyFont="1" applyFill="1" applyAlignment="1">
      <alignment horizontal="center" vertical="center" wrapText="1"/>
    </xf>
    <xf numFmtId="0" fontId="77" fillId="0" borderId="0" xfId="8" applyFont="1" applyAlignment="1">
      <alignment horizontal="right" vertical="center" wrapText="1"/>
    </xf>
    <xf numFmtId="0" fontId="63" fillId="0" borderId="0" xfId="8" applyFont="1" applyAlignment="1">
      <alignment horizontal="right" vertical="center" wrapText="1"/>
    </xf>
    <xf numFmtId="0" fontId="6" fillId="0" borderId="0" xfId="8" applyFont="1" applyAlignment="1">
      <alignment horizontal="justify" vertical="justify" wrapText="1"/>
    </xf>
    <xf numFmtId="0" fontId="11" fillId="0" borderId="0" xfId="8" applyFont="1" applyAlignment="1">
      <alignment horizontal="justify" vertical="justify" wrapText="1"/>
    </xf>
    <xf numFmtId="180" fontId="69" fillId="0" borderId="21" xfId="14" applyNumberFormat="1" applyFont="1" applyBorder="1" applyAlignment="1">
      <alignment horizontal="center" vertical="center"/>
    </xf>
    <xf numFmtId="180" fontId="69" fillId="0" borderId="33" xfId="14" applyNumberFormat="1" applyFont="1" applyBorder="1" applyAlignment="1">
      <alignment horizontal="center" vertical="center"/>
    </xf>
    <xf numFmtId="180" fontId="69" fillId="0" borderId="20" xfId="14" applyNumberFormat="1" applyFont="1" applyBorder="1" applyAlignment="1">
      <alignment horizontal="center" vertical="center"/>
    </xf>
    <xf numFmtId="0" fontId="72" fillId="0" borderId="19" xfId="0" applyFont="1" applyBorder="1" applyAlignment="1">
      <alignment horizontal="right" vertical="center"/>
    </xf>
    <xf numFmtId="0" fontId="71" fillId="0" borderId="21" xfId="0" applyFont="1" applyBorder="1" applyAlignment="1">
      <alignment horizontal="center" vertical="top" wrapText="1"/>
    </xf>
    <xf numFmtId="0" fontId="71" fillId="0" borderId="33" xfId="0" applyFont="1" applyBorder="1" applyAlignment="1">
      <alignment horizontal="center" vertical="top" wrapText="1"/>
    </xf>
    <xf numFmtId="0" fontId="71" fillId="0" borderId="20" xfId="0" applyFont="1" applyBorder="1" applyAlignment="1">
      <alignment horizontal="center" vertical="top" wrapText="1"/>
    </xf>
    <xf numFmtId="0" fontId="71" fillId="0" borderId="21" xfId="0" applyFont="1" applyBorder="1" applyAlignment="1">
      <alignment horizontal="center" vertical="center" wrapText="1"/>
    </xf>
    <xf numFmtId="0" fontId="71" fillId="0" borderId="33" xfId="0" applyFont="1" applyBorder="1" applyAlignment="1">
      <alignment horizontal="center" vertical="center" wrapText="1"/>
    </xf>
    <xf numFmtId="0" fontId="71" fillId="0" borderId="20" xfId="0" applyFont="1" applyBorder="1" applyAlignment="1">
      <alignment horizontal="center" vertical="center" wrapText="1"/>
    </xf>
    <xf numFmtId="1" fontId="71" fillId="0" borderId="21" xfId="0" applyNumberFormat="1" applyFont="1" applyBorder="1" applyAlignment="1">
      <alignment horizontal="center" vertical="center" wrapText="1"/>
    </xf>
    <xf numFmtId="1" fontId="71" fillId="0" borderId="33" xfId="0" applyNumberFormat="1" applyFont="1" applyBorder="1" applyAlignment="1">
      <alignment horizontal="center" vertical="center" wrapText="1"/>
    </xf>
    <xf numFmtId="1" fontId="71" fillId="0" borderId="20" xfId="0" applyNumberFormat="1" applyFont="1" applyBorder="1" applyAlignment="1">
      <alignment horizontal="center" vertical="center" wrapText="1"/>
    </xf>
    <xf numFmtId="180" fontId="71" fillId="0" borderId="21" xfId="0" applyNumberFormat="1" applyFont="1" applyBorder="1" applyAlignment="1">
      <alignment horizontal="center" vertical="center" wrapText="1"/>
    </xf>
    <xf numFmtId="180" fontId="71" fillId="0" borderId="33" xfId="0" applyNumberFormat="1" applyFont="1" applyBorder="1" applyAlignment="1">
      <alignment horizontal="center" vertical="center" wrapText="1"/>
    </xf>
    <xf numFmtId="180" fontId="71" fillId="0" borderId="20" xfId="0" applyNumberFormat="1" applyFont="1" applyBorder="1" applyAlignment="1">
      <alignment horizontal="center" vertical="center" wrapText="1"/>
    </xf>
    <xf numFmtId="0" fontId="72" fillId="0" borderId="4" xfId="0" applyFont="1" applyBorder="1" applyAlignment="1">
      <alignment horizontal="right" vertical="center"/>
    </xf>
    <xf numFmtId="0" fontId="72" fillId="0" borderId="32" xfId="0" applyFont="1" applyBorder="1" applyAlignment="1">
      <alignment horizontal="right" vertical="center"/>
    </xf>
    <xf numFmtId="49" fontId="69" fillId="0" borderId="21" xfId="0" applyNumberFormat="1" applyFont="1" applyBorder="1" applyAlignment="1">
      <alignment horizontal="center" vertical="center" wrapText="1"/>
    </xf>
    <xf numFmtId="49" fontId="69" fillId="0" borderId="33" xfId="0" applyNumberFormat="1" applyFont="1" applyBorder="1" applyAlignment="1">
      <alignment horizontal="center" vertical="center" wrapText="1"/>
    </xf>
    <xf numFmtId="49" fontId="69" fillId="0" borderId="20" xfId="0" applyNumberFormat="1" applyFont="1" applyBorder="1" applyAlignment="1">
      <alignment horizontal="center" vertical="center" wrapText="1"/>
    </xf>
    <xf numFmtId="1" fontId="69" fillId="0" borderId="21" xfId="0" applyNumberFormat="1" applyFont="1" applyBorder="1" applyAlignment="1">
      <alignment horizontal="center" vertical="center" wrapText="1"/>
    </xf>
    <xf numFmtId="1" fontId="69" fillId="0" borderId="33" xfId="0" applyNumberFormat="1" applyFont="1" applyBorder="1" applyAlignment="1">
      <alignment horizontal="center" vertical="center" wrapText="1"/>
    </xf>
    <xf numFmtId="1" fontId="69" fillId="0" borderId="20" xfId="0" applyNumberFormat="1" applyFont="1" applyBorder="1" applyAlignment="1">
      <alignment horizontal="center" vertical="center" wrapText="1"/>
    </xf>
    <xf numFmtId="180" fontId="69" fillId="0" borderId="21" xfId="0" applyNumberFormat="1" applyFont="1" applyBorder="1" applyAlignment="1">
      <alignment horizontal="center" vertical="center" wrapText="1"/>
    </xf>
    <xf numFmtId="180" fontId="69" fillId="0" borderId="33" xfId="0" applyNumberFormat="1" applyFont="1" applyBorder="1" applyAlignment="1">
      <alignment horizontal="center" vertical="center" wrapText="1"/>
    </xf>
    <xf numFmtId="180" fontId="69" fillId="0" borderId="20" xfId="0" applyNumberFormat="1" applyFont="1" applyBorder="1" applyAlignment="1">
      <alignment horizontal="center" vertical="center" wrapText="1"/>
    </xf>
  </cellXfs>
  <cellStyles count="27">
    <cellStyle name="Comma" xfId="26" builtinId="3"/>
    <cellStyle name="Comma 2 2" xfId="1"/>
    <cellStyle name="Currency 2" xfId="2"/>
    <cellStyle name="Excel Built-in Comma" xfId="3"/>
    <cellStyle name="Excel Built-in Normal" xfId="4"/>
    <cellStyle name="Normal" xfId="0" builtinId="0"/>
    <cellStyle name="Normal 10" xfId="5"/>
    <cellStyle name="Normal 14" xfId="6"/>
    <cellStyle name="Normal 2" xfId="7"/>
    <cellStyle name="Normal 2 2" xfId="8"/>
    <cellStyle name="Normal 3" xfId="9"/>
    <cellStyle name="Normal 4" xfId="10"/>
    <cellStyle name="Normal 4 5" xfId="11"/>
    <cellStyle name="Normal 49" xfId="12"/>
    <cellStyle name="Normal 5" xfId="13"/>
    <cellStyle name="Normal_TROŠKOVNIK - KAM - ŽUTO" xfId="14"/>
    <cellStyle name="Normalno 14" xfId="15"/>
    <cellStyle name="Normalno 2" xfId="16"/>
    <cellStyle name="Normalno 3" xfId="17"/>
    <cellStyle name="Normalno 4" xfId="18"/>
    <cellStyle name="Normalno 5" xfId="19"/>
    <cellStyle name="Normalno 6" xfId="20"/>
    <cellStyle name="Normalno 7" xfId="21"/>
    <cellStyle name="Normalno 8" xfId="22"/>
    <cellStyle name="Normalno 9" xfId="23"/>
    <cellStyle name="Obično 2 2 2" xfId="24"/>
    <cellStyle name="Obično 3" xfId="25"/>
  </cellStyles>
  <dxfs count="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000"/>
      <rgbColor rgb="00FF9900"/>
      <rgbColor rgb="00FF6600"/>
      <rgbColor rgb="00666699"/>
      <rgbColor rgb="00969696"/>
      <rgbColor rgb="00003366"/>
      <rgbColor rgb="0000B050"/>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oneCell">
    <xdr:from>
      <xdr:col>4</xdr:col>
      <xdr:colOff>1790700</xdr:colOff>
      <xdr:row>19</xdr:row>
      <xdr:rowOff>28575</xdr:rowOff>
    </xdr:from>
    <xdr:to>
      <xdr:col>5</xdr:col>
      <xdr:colOff>590550</xdr:colOff>
      <xdr:row>21</xdr:row>
      <xdr:rowOff>485775</xdr:rowOff>
    </xdr:to>
    <xdr:pic>
      <xdr:nvPicPr>
        <xdr:cNvPr id="1095"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257800" y="7658100"/>
          <a:ext cx="1771650" cy="838200"/>
        </a:xfrm>
        <a:prstGeom prst="rect">
          <a:avLst/>
        </a:prstGeom>
        <a:noFill/>
        <a:ln w="9525">
          <a:noFill/>
          <a:miter lim="800000"/>
          <a:headEnd/>
          <a:tailEnd/>
        </a:ln>
      </xdr:spPr>
    </xdr:pic>
    <xdr:clientData/>
  </xdr:twoCellAnchor>
  <xdr:twoCellAnchor editAs="oneCell">
    <xdr:from>
      <xdr:col>4</xdr:col>
      <xdr:colOff>1609725</xdr:colOff>
      <xdr:row>24</xdr:row>
      <xdr:rowOff>95250</xdr:rowOff>
    </xdr:from>
    <xdr:to>
      <xdr:col>6</xdr:col>
      <xdr:colOff>38100</xdr:colOff>
      <xdr:row>30</xdr:row>
      <xdr:rowOff>0</xdr:rowOff>
    </xdr:to>
    <xdr:pic>
      <xdr:nvPicPr>
        <xdr:cNvPr id="1096"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5076825" y="9058275"/>
          <a:ext cx="2009775" cy="10096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1847850</xdr:colOff>
      <xdr:row>5</xdr:row>
      <xdr:rowOff>38100</xdr:rowOff>
    </xdr:from>
    <xdr:ext cx="184731" cy="264560"/>
    <xdr:sp macro="" textlink="">
      <xdr:nvSpPr>
        <xdr:cNvPr id="3" name="TekstniOkvir 1"/>
        <xdr:cNvSpPr txBox="1"/>
      </xdr:nvSpPr>
      <xdr:spPr>
        <a:xfrm>
          <a:off x="22288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3.bin"/><Relationship Id="rId6" Type="http://schemas.openxmlformats.org/officeDocument/2006/relationships/oleObject" Target="../embeddings/oleObject4.bin"/><Relationship Id="rId5" Type="http://schemas.openxmlformats.org/officeDocument/2006/relationships/oleObject" Target="../embeddings/oleObject3.bin"/><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6:I41"/>
  <sheetViews>
    <sheetView tabSelected="1" view="pageBreakPreview" zoomScaleNormal="100" zoomScaleSheetLayoutView="100" workbookViewId="0">
      <selection activeCell="C10" sqref="C10"/>
    </sheetView>
  </sheetViews>
  <sheetFormatPr defaultRowHeight="12.75"/>
  <cols>
    <col min="1" max="1" width="9.140625" style="348"/>
    <col min="2" max="3" width="16.85546875" style="348" customWidth="1"/>
    <col min="4" max="4" width="9.140625" style="348" customWidth="1"/>
    <col min="5" max="5" width="44.5703125" style="348" customWidth="1"/>
    <col min="6" max="6" width="9.140625" style="348"/>
    <col min="7" max="7" width="2.85546875" style="348" customWidth="1"/>
    <col min="8" max="16384" width="9.140625" style="348"/>
  </cols>
  <sheetData>
    <row r="6" spans="1:9" ht="124.5" customHeight="1"/>
    <row r="10" spans="1:9" ht="42" customHeight="1">
      <c r="A10" s="349"/>
      <c r="B10" s="349"/>
      <c r="C10" s="349"/>
      <c r="D10" s="350"/>
      <c r="E10" s="351"/>
      <c r="F10" s="352"/>
      <c r="G10" s="353"/>
    </row>
    <row r="11" spans="1:9" ht="15.75">
      <c r="A11" s="349"/>
      <c r="B11" s="349"/>
      <c r="C11" s="349"/>
      <c r="D11" s="350"/>
      <c r="E11" s="351"/>
      <c r="F11" s="352"/>
      <c r="G11" s="353"/>
    </row>
    <row r="12" spans="1:9" ht="48" customHeight="1">
      <c r="A12" s="657" t="s">
        <v>461</v>
      </c>
      <c r="B12" s="657"/>
      <c r="C12" s="657"/>
      <c r="D12" s="657"/>
      <c r="E12" s="657"/>
      <c r="F12" s="657"/>
      <c r="G12" s="657"/>
      <c r="H12" s="354"/>
      <c r="I12" s="355"/>
    </row>
    <row r="13" spans="1:9" ht="48" customHeight="1">
      <c r="A13" s="356"/>
      <c r="B13" s="356"/>
      <c r="C13" s="356"/>
      <c r="D13" s="356"/>
      <c r="E13" s="356"/>
      <c r="F13" s="356"/>
      <c r="G13" s="356"/>
      <c r="H13" s="354"/>
      <c r="I13" s="355"/>
    </row>
    <row r="14" spans="1:9" ht="48" customHeight="1">
      <c r="A14" s="356"/>
      <c r="B14" s="356"/>
      <c r="C14" s="356"/>
      <c r="D14" s="356"/>
      <c r="E14" s="356"/>
      <c r="F14" s="356"/>
      <c r="G14" s="356"/>
      <c r="H14" s="354"/>
      <c r="I14" s="355"/>
    </row>
    <row r="15" spans="1:9" ht="48" customHeight="1">
      <c r="A15" s="356"/>
      <c r="B15" s="356"/>
      <c r="C15" s="356"/>
      <c r="D15" s="356"/>
      <c r="E15" s="356"/>
      <c r="F15" s="356"/>
      <c r="G15" s="356"/>
      <c r="H15" s="354"/>
      <c r="I15" s="355"/>
    </row>
    <row r="16" spans="1:9" ht="48" customHeight="1">
      <c r="A16" s="356"/>
      <c r="B16" s="356"/>
      <c r="C16" s="356"/>
      <c r="D16" s="356"/>
      <c r="E16" s="356"/>
      <c r="F16" s="356"/>
      <c r="G16" s="356"/>
      <c r="H16" s="354"/>
      <c r="I16" s="355"/>
    </row>
    <row r="17" spans="1:9" ht="48" customHeight="1">
      <c r="A17" s="356"/>
      <c r="B17" s="356"/>
      <c r="C17" s="356"/>
      <c r="D17" s="356"/>
      <c r="E17" s="356"/>
      <c r="F17" s="356"/>
      <c r="G17" s="356"/>
      <c r="H17" s="354"/>
      <c r="I17" s="355"/>
    </row>
    <row r="18" spans="1:9" ht="15.75" customHeight="1">
      <c r="A18" s="650"/>
      <c r="B18" s="357" t="s">
        <v>462</v>
      </c>
      <c r="C18" s="357"/>
      <c r="D18" s="658" t="s">
        <v>463</v>
      </c>
      <c r="E18" s="658"/>
      <c r="F18" s="658"/>
      <c r="G18" s="650"/>
    </row>
    <row r="19" spans="1:9">
      <c r="A19" s="650"/>
      <c r="B19" s="357"/>
      <c r="C19" s="357"/>
      <c r="D19" s="659" t="s">
        <v>464</v>
      </c>
      <c r="E19" s="659"/>
      <c r="F19" s="659"/>
      <c r="G19" s="650"/>
    </row>
    <row r="20" spans="1:9" ht="15">
      <c r="A20" s="650"/>
      <c r="B20" s="357"/>
      <c r="C20" s="357"/>
      <c r="D20" s="655"/>
      <c r="E20" s="655"/>
      <c r="F20" s="655"/>
      <c r="G20" s="650"/>
    </row>
    <row r="21" spans="1:9" ht="15">
      <c r="A21" s="650"/>
      <c r="B21" s="357"/>
      <c r="C21" s="357"/>
      <c r="D21" s="655"/>
      <c r="E21" s="655"/>
      <c r="F21" s="655"/>
      <c r="G21" s="650"/>
    </row>
    <row r="22" spans="1:9" ht="42" customHeight="1">
      <c r="A22" s="650"/>
      <c r="B22" s="357"/>
      <c r="C22" s="357"/>
      <c r="D22" s="655"/>
      <c r="E22" s="655"/>
      <c r="F22" s="655"/>
      <c r="G22" s="650"/>
    </row>
    <row r="23" spans="1:9" ht="15" customHeight="1">
      <c r="A23" s="650"/>
      <c r="B23" s="358" t="s">
        <v>465</v>
      </c>
      <c r="C23" s="358"/>
      <c r="D23" s="655"/>
      <c r="E23" s="655"/>
      <c r="F23" s="655"/>
      <c r="G23" s="650"/>
    </row>
    <row r="24" spans="1:9" ht="18" customHeight="1">
      <c r="A24" s="650"/>
      <c r="B24" s="656" t="s">
        <v>466</v>
      </c>
      <c r="C24" s="656"/>
      <c r="D24" s="656"/>
      <c r="E24" s="652" t="s">
        <v>467</v>
      </c>
      <c r="F24" s="652"/>
      <c r="G24" s="650"/>
    </row>
    <row r="25" spans="1:9" ht="18" customHeight="1">
      <c r="A25" s="650"/>
      <c r="B25" s="357"/>
      <c r="C25" s="357"/>
      <c r="D25" s="357"/>
      <c r="E25" s="359"/>
      <c r="F25" s="359"/>
      <c r="G25" s="650"/>
    </row>
    <row r="26" spans="1:9" ht="18" customHeight="1">
      <c r="A26" s="650"/>
      <c r="B26" s="357"/>
      <c r="C26" s="357"/>
      <c r="D26" s="357"/>
      <c r="E26" s="359"/>
      <c r="F26" s="359"/>
      <c r="G26" s="650"/>
    </row>
    <row r="27" spans="1:9" ht="12.75" customHeight="1">
      <c r="A27" s="650"/>
      <c r="B27" s="656"/>
      <c r="C27" s="656"/>
      <c r="D27" s="656"/>
      <c r="E27" s="360"/>
      <c r="F27" s="360"/>
      <c r="G27" s="650"/>
    </row>
    <row r="28" spans="1:9" ht="12.75" customHeight="1">
      <c r="A28" s="650"/>
      <c r="B28" s="656"/>
      <c r="C28" s="656"/>
      <c r="D28" s="656"/>
      <c r="E28" s="360"/>
      <c r="F28" s="360"/>
      <c r="G28" s="650"/>
    </row>
    <row r="29" spans="1:9" ht="12.75" customHeight="1">
      <c r="A29" s="650"/>
      <c r="B29" s="357"/>
      <c r="C29" s="357"/>
      <c r="D29" s="357"/>
      <c r="E29" s="360"/>
      <c r="F29" s="360"/>
      <c r="G29" s="650"/>
    </row>
    <row r="30" spans="1:9" ht="12.75" customHeight="1">
      <c r="A30" s="650"/>
      <c r="B30" s="656"/>
      <c r="C30" s="656"/>
      <c r="D30" s="656"/>
      <c r="E30" s="360"/>
      <c r="F30" s="360"/>
      <c r="G30" s="650"/>
    </row>
    <row r="31" spans="1:9" ht="15" customHeight="1">
      <c r="A31" s="650"/>
      <c r="B31" s="656" t="s">
        <v>465</v>
      </c>
      <c r="C31" s="656"/>
      <c r="D31" s="656"/>
      <c r="E31" s="361"/>
      <c r="F31" s="361"/>
      <c r="G31" s="650"/>
    </row>
    <row r="32" spans="1:9" ht="18" customHeight="1">
      <c r="A32" s="650"/>
      <c r="B32" s="648" t="s">
        <v>468</v>
      </c>
      <c r="C32" s="648"/>
      <c r="D32" s="648"/>
      <c r="E32" s="651" t="s">
        <v>469</v>
      </c>
      <c r="F32" s="651"/>
      <c r="G32" s="650"/>
    </row>
    <row r="33" spans="1:7" ht="18" customHeight="1">
      <c r="A33" s="650"/>
      <c r="B33" s="648"/>
      <c r="C33" s="648"/>
      <c r="D33" s="648"/>
      <c r="E33" s="652"/>
      <c r="F33" s="652"/>
      <c r="G33" s="650"/>
    </row>
    <row r="34" spans="1:7" hidden="1">
      <c r="A34" s="650"/>
      <c r="B34" s="648"/>
      <c r="C34" s="648"/>
      <c r="D34" s="648"/>
      <c r="E34" s="653"/>
      <c r="F34" s="653"/>
      <c r="G34" s="650"/>
    </row>
    <row r="35" spans="1:7" ht="30.75" customHeight="1">
      <c r="A35" s="650"/>
      <c r="B35" s="648" t="s">
        <v>470</v>
      </c>
      <c r="C35" s="648"/>
      <c r="D35" s="648"/>
      <c r="E35" s="654" t="s">
        <v>471</v>
      </c>
      <c r="F35" s="649"/>
      <c r="G35" s="650"/>
    </row>
    <row r="36" spans="1:7" ht="15">
      <c r="A36" s="650"/>
      <c r="B36" s="357" t="s">
        <v>63</v>
      </c>
      <c r="C36" s="357"/>
      <c r="D36" s="655"/>
      <c r="E36" s="655"/>
      <c r="F36" s="655"/>
      <c r="G36" s="650"/>
    </row>
    <row r="37" spans="1:7" ht="57" customHeight="1">
      <c r="A37" s="362"/>
      <c r="B37" s="358" t="s">
        <v>472</v>
      </c>
      <c r="C37" s="358"/>
      <c r="E37" s="647" t="s">
        <v>475</v>
      </c>
      <c r="F37" s="647"/>
      <c r="G37" s="362"/>
    </row>
    <row r="38" spans="1:7" ht="19.5" customHeight="1">
      <c r="A38" s="362"/>
      <c r="B38" s="648" t="s">
        <v>473</v>
      </c>
      <c r="C38" s="648"/>
      <c r="D38" s="648"/>
      <c r="E38" s="649" t="s">
        <v>474</v>
      </c>
      <c r="F38" s="649"/>
      <c r="G38" s="362"/>
    </row>
    <row r="39" spans="1:7" ht="15.75">
      <c r="A39" s="349"/>
      <c r="B39" s="349"/>
      <c r="C39" s="349"/>
      <c r="D39" s="363"/>
      <c r="E39" s="351"/>
      <c r="F39" s="352"/>
      <c r="G39" s="353"/>
    </row>
    <row r="40" spans="1:7" ht="15.75">
      <c r="A40" s="349"/>
      <c r="B40" s="349"/>
      <c r="C40" s="349"/>
      <c r="D40" s="350"/>
      <c r="E40" s="351"/>
      <c r="F40" s="352"/>
      <c r="G40" s="353"/>
    </row>
    <row r="41" spans="1:7" ht="15.75">
      <c r="A41" s="349"/>
      <c r="B41" s="349"/>
      <c r="C41" s="349"/>
      <c r="D41" s="350"/>
      <c r="E41" s="351"/>
      <c r="F41" s="352"/>
      <c r="G41" s="353"/>
    </row>
  </sheetData>
  <mergeCells count="29">
    <mergeCell ref="A12:G12"/>
    <mergeCell ref="A18:A23"/>
    <mergeCell ref="D18:F18"/>
    <mergeCell ref="G18:G23"/>
    <mergeCell ref="D19:F19"/>
    <mergeCell ref="D20:F20"/>
    <mergeCell ref="D21:F21"/>
    <mergeCell ref="D22:F22"/>
    <mergeCell ref="D23:F23"/>
    <mergeCell ref="A24:A31"/>
    <mergeCell ref="B24:D24"/>
    <mergeCell ref="E24:F24"/>
    <mergeCell ref="G24:G31"/>
    <mergeCell ref="B27:D27"/>
    <mergeCell ref="B28:D28"/>
    <mergeCell ref="B30:D30"/>
    <mergeCell ref="B31:D31"/>
    <mergeCell ref="G32:G34"/>
    <mergeCell ref="A35:A36"/>
    <mergeCell ref="B35:D35"/>
    <mergeCell ref="E35:F35"/>
    <mergeCell ref="G35:G36"/>
    <mergeCell ref="D36:F36"/>
    <mergeCell ref="E37:F37"/>
    <mergeCell ref="B38:D38"/>
    <mergeCell ref="E38:F38"/>
    <mergeCell ref="A32:A34"/>
    <mergeCell ref="B32:D34"/>
    <mergeCell ref="E32:F34"/>
  </mergeCells>
  <pageMargins left="0.7" right="0.7" top="0.75" bottom="0.75" header="0.3" footer="0.3"/>
  <pageSetup paperSize="9" scale="82" fitToHeight="0" orientation="portrait" horizontalDpi="4294967293"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dimension ref="A3:AE691"/>
  <sheetViews>
    <sheetView view="pageBreakPreview" topLeftCell="A637" zoomScaleNormal="172" zoomScaleSheetLayoutView="100" zoomScalePageLayoutView="82" workbookViewId="0">
      <selection activeCell="G664" sqref="G664"/>
    </sheetView>
  </sheetViews>
  <sheetFormatPr defaultColWidth="13.42578125" defaultRowHeight="14.25"/>
  <cols>
    <col min="1" max="1" width="8" style="48" customWidth="1"/>
    <col min="2" max="2" width="44.140625" style="52" customWidth="1"/>
    <col min="3" max="3" width="9" style="202" bestFit="1" customWidth="1"/>
    <col min="4" max="4" width="4.42578125" style="11" customWidth="1"/>
    <col min="5" max="5" width="9.5703125" style="229" bestFit="1" customWidth="1"/>
    <col min="6" max="6" width="5.42578125" style="296" customWidth="1"/>
    <col min="7" max="7" width="16.42578125" style="280" bestFit="1" customWidth="1"/>
    <col min="8" max="16384" width="13.42578125" style="11"/>
  </cols>
  <sheetData>
    <row r="3" spans="1:8">
      <c r="A3" s="646" t="s">
        <v>754</v>
      </c>
    </row>
    <row r="5" spans="1:8" ht="46.5" customHeight="1">
      <c r="A5" s="660" t="s">
        <v>755</v>
      </c>
      <c r="B5" s="660"/>
      <c r="C5" s="660"/>
      <c r="D5" s="660"/>
      <c r="E5" s="660"/>
      <c r="F5" s="660"/>
      <c r="G5" s="660"/>
    </row>
    <row r="6" spans="1:8" ht="14.25" customHeight="1">
      <c r="B6" s="660"/>
      <c r="C6" s="660"/>
      <c r="D6" s="660"/>
      <c r="E6" s="660"/>
      <c r="F6" s="660"/>
      <c r="G6" s="660"/>
      <c r="H6" s="660"/>
    </row>
    <row r="7" spans="1:8" ht="116.25" customHeight="1">
      <c r="A7" s="660" t="s">
        <v>756</v>
      </c>
      <c r="B7" s="660"/>
      <c r="C7" s="660"/>
      <c r="D7" s="660"/>
      <c r="E7" s="660"/>
      <c r="F7" s="660"/>
      <c r="G7" s="660"/>
    </row>
    <row r="9" spans="1:8" ht="82.5" customHeight="1">
      <c r="A9" s="660" t="s">
        <v>757</v>
      </c>
      <c r="B9" s="660"/>
      <c r="C9" s="660"/>
      <c r="D9" s="660"/>
      <c r="E9" s="660"/>
      <c r="F9" s="660"/>
      <c r="G9" s="660"/>
    </row>
    <row r="11" spans="1:8" ht="64.5" customHeight="1">
      <c r="A11" s="660" t="s">
        <v>758</v>
      </c>
      <c r="B11" s="660"/>
      <c r="C11" s="660"/>
      <c r="D11" s="660"/>
      <c r="E11" s="660"/>
      <c r="F11" s="660"/>
      <c r="G11" s="660"/>
    </row>
    <row r="13" spans="1:8" ht="81" customHeight="1">
      <c r="A13" s="660" t="s">
        <v>759</v>
      </c>
      <c r="B13" s="660"/>
      <c r="C13" s="660"/>
      <c r="D13" s="660"/>
      <c r="E13" s="660"/>
      <c r="F13" s="660"/>
      <c r="G13" s="660"/>
    </row>
    <row r="15" spans="1:8" ht="140.25" customHeight="1">
      <c r="A15" s="660" t="s">
        <v>760</v>
      </c>
      <c r="B15" s="660"/>
      <c r="C15" s="660"/>
      <c r="D15" s="660"/>
      <c r="E15" s="660"/>
      <c r="F15" s="660"/>
      <c r="G15" s="660"/>
    </row>
    <row r="17" spans="1:7" ht="80.25" customHeight="1">
      <c r="A17" s="660" t="s">
        <v>761</v>
      </c>
      <c r="B17" s="660"/>
      <c r="C17" s="660"/>
      <c r="D17" s="660"/>
      <c r="E17" s="660"/>
      <c r="F17" s="660"/>
      <c r="G17" s="660"/>
    </row>
    <row r="19" spans="1:7" ht="60.75" customHeight="1">
      <c r="A19" s="660" t="s">
        <v>762</v>
      </c>
      <c r="B19" s="660"/>
      <c r="C19" s="660"/>
      <c r="D19" s="660"/>
      <c r="E19" s="660"/>
      <c r="F19" s="660"/>
      <c r="G19" s="660"/>
    </row>
    <row r="21" spans="1:7" ht="42.75" customHeight="1">
      <c r="A21" s="660" t="s">
        <v>763</v>
      </c>
      <c r="B21" s="660"/>
      <c r="C21" s="660"/>
      <c r="D21" s="660"/>
      <c r="E21" s="660"/>
      <c r="F21" s="660"/>
      <c r="G21" s="660"/>
    </row>
    <row r="23" spans="1:7" ht="63.75" customHeight="1">
      <c r="A23" s="660" t="s">
        <v>764</v>
      </c>
      <c r="B23" s="660"/>
      <c r="C23" s="660"/>
      <c r="D23" s="660"/>
      <c r="E23" s="660"/>
      <c r="F23" s="660"/>
      <c r="G23" s="660"/>
    </row>
    <row r="25" spans="1:7" ht="81.75" customHeight="1">
      <c r="A25" s="660" t="s">
        <v>765</v>
      </c>
      <c r="B25" s="660"/>
      <c r="C25" s="660"/>
      <c r="D25" s="660"/>
      <c r="E25" s="660"/>
      <c r="F25" s="660"/>
      <c r="G25" s="660"/>
    </row>
    <row r="27" spans="1:7" ht="65.25" customHeight="1">
      <c r="A27" s="660" t="s">
        <v>766</v>
      </c>
      <c r="B27" s="660"/>
      <c r="C27" s="660"/>
      <c r="D27" s="660"/>
      <c r="E27" s="660"/>
      <c r="F27" s="660"/>
      <c r="G27" s="660"/>
    </row>
    <row r="29" spans="1:7" ht="32.25" customHeight="1">
      <c r="A29" s="660" t="s">
        <v>767</v>
      </c>
      <c r="B29" s="660"/>
      <c r="C29" s="660"/>
      <c r="D29" s="660"/>
      <c r="E29" s="660"/>
      <c r="F29" s="660"/>
      <c r="G29" s="660"/>
    </row>
    <row r="31" spans="1:7" ht="14.25" customHeight="1">
      <c r="A31" s="660" t="s">
        <v>768</v>
      </c>
      <c r="B31" s="660"/>
      <c r="C31" s="660"/>
      <c r="D31" s="660"/>
      <c r="E31" s="660"/>
      <c r="F31" s="660"/>
      <c r="G31" s="660"/>
    </row>
    <row r="33" spans="1:7" ht="33" customHeight="1">
      <c r="A33" s="660" t="s">
        <v>769</v>
      </c>
      <c r="B33" s="660"/>
      <c r="C33" s="660"/>
      <c r="D33" s="660"/>
      <c r="E33" s="660"/>
      <c r="F33" s="660"/>
      <c r="G33" s="660"/>
    </row>
    <row r="35" spans="1:7" ht="14.25" customHeight="1">
      <c r="A35" s="661" t="s">
        <v>770</v>
      </c>
      <c r="B35" s="661"/>
      <c r="C35" s="661"/>
      <c r="D35" s="661"/>
      <c r="E35" s="661"/>
      <c r="F35" s="661"/>
      <c r="G35" s="661"/>
    </row>
    <row r="37" spans="1:7" ht="45" customHeight="1">
      <c r="A37" s="660" t="s">
        <v>771</v>
      </c>
      <c r="B37" s="660"/>
      <c r="C37" s="660"/>
      <c r="D37" s="660"/>
      <c r="E37" s="660"/>
      <c r="F37" s="660"/>
      <c r="G37" s="660"/>
    </row>
    <row r="39" spans="1:7" ht="14.25" customHeight="1">
      <c r="A39" s="660" t="s">
        <v>772</v>
      </c>
      <c r="B39" s="660"/>
      <c r="C39" s="660"/>
      <c r="D39" s="660"/>
      <c r="E39" s="660"/>
      <c r="F39" s="660"/>
      <c r="G39" s="660"/>
    </row>
    <row r="41" spans="1:7" ht="30" customHeight="1">
      <c r="A41" s="660" t="s">
        <v>773</v>
      </c>
      <c r="B41" s="660"/>
      <c r="C41" s="660"/>
      <c r="D41" s="660"/>
      <c r="E41" s="660"/>
      <c r="F41" s="660"/>
      <c r="G41" s="660"/>
    </row>
    <row r="43" spans="1:7" ht="23.25" customHeight="1">
      <c r="A43" s="660" t="s">
        <v>774</v>
      </c>
      <c r="B43" s="660"/>
      <c r="C43" s="660"/>
      <c r="D43" s="660"/>
      <c r="E43" s="660"/>
      <c r="F43" s="660"/>
      <c r="G43" s="660"/>
    </row>
    <row r="63" spans="1:31" s="200" customFormat="1">
      <c r="A63" s="31"/>
      <c r="B63" s="21" t="s">
        <v>6</v>
      </c>
      <c r="C63" s="202"/>
      <c r="D63" s="11"/>
      <c r="E63" s="229"/>
      <c r="F63" s="296"/>
      <c r="G63" s="280"/>
      <c r="H63" s="11"/>
      <c r="I63" s="11"/>
      <c r="J63" s="11"/>
      <c r="K63" s="11"/>
      <c r="L63" s="11"/>
      <c r="M63" s="11"/>
      <c r="N63" s="11"/>
      <c r="O63" s="11"/>
      <c r="P63" s="11"/>
      <c r="Q63" s="11"/>
      <c r="R63" s="11"/>
      <c r="S63" s="11"/>
      <c r="T63" s="11"/>
      <c r="U63" s="11"/>
      <c r="V63" s="11"/>
      <c r="W63" s="11"/>
      <c r="X63" s="11"/>
      <c r="Y63" s="11"/>
      <c r="Z63" s="11"/>
      <c r="AA63" s="11"/>
      <c r="AB63" s="11"/>
      <c r="AC63" s="11"/>
      <c r="AD63" s="11"/>
      <c r="AE63" s="11"/>
    </row>
    <row r="64" spans="1:31" s="200" customFormat="1">
      <c r="A64" s="32"/>
      <c r="B64" s="18" t="s">
        <v>424</v>
      </c>
      <c r="C64" s="202"/>
      <c r="D64" s="11"/>
      <c r="E64" s="229"/>
      <c r="F64" s="296"/>
      <c r="G64" s="280"/>
      <c r="H64" s="11"/>
      <c r="I64" s="11"/>
      <c r="J64" s="11"/>
      <c r="K64" s="11"/>
      <c r="L64" s="11"/>
      <c r="M64" s="11"/>
      <c r="N64" s="11"/>
      <c r="O64" s="11"/>
      <c r="P64" s="11"/>
      <c r="Q64" s="11"/>
      <c r="R64" s="11"/>
      <c r="S64" s="11"/>
      <c r="T64" s="11"/>
      <c r="U64" s="11"/>
      <c r="V64" s="11"/>
      <c r="W64" s="11"/>
      <c r="X64" s="11"/>
      <c r="Y64" s="11"/>
      <c r="Z64" s="11"/>
      <c r="AA64" s="11"/>
      <c r="AB64" s="11"/>
      <c r="AC64" s="11"/>
      <c r="AD64" s="11"/>
      <c r="AE64" s="11"/>
    </row>
    <row r="65" spans="1:7" ht="39" customHeight="1">
      <c r="A65" s="12"/>
      <c r="B65" s="20" t="s">
        <v>446</v>
      </c>
    </row>
    <row r="66" spans="1:7">
      <c r="A66" s="12" t="s">
        <v>2</v>
      </c>
      <c r="B66" s="20" t="s">
        <v>3</v>
      </c>
    </row>
    <row r="67" spans="1:7">
      <c r="A67" s="32"/>
      <c r="B67" s="18"/>
    </row>
    <row r="68" spans="1:7" ht="38.25">
      <c r="A68" s="31"/>
      <c r="B68" s="18" t="s">
        <v>7</v>
      </c>
    </row>
    <row r="69" spans="1:7">
      <c r="A69" s="31"/>
      <c r="B69" s="18"/>
    </row>
    <row r="70" spans="1:7">
      <c r="A70" s="12" t="s">
        <v>8</v>
      </c>
      <c r="B70" s="20" t="s">
        <v>9</v>
      </c>
    </row>
    <row r="71" spans="1:7">
      <c r="A71" s="12"/>
      <c r="B71" s="20"/>
    </row>
    <row r="72" spans="1:7" ht="38.25">
      <c r="A72" s="31" t="s">
        <v>10</v>
      </c>
      <c r="B72" s="21" t="s">
        <v>403</v>
      </c>
    </row>
    <row r="73" spans="1:7" ht="51">
      <c r="A73" s="31"/>
      <c r="B73" s="18" t="s">
        <v>228</v>
      </c>
    </row>
    <row r="74" spans="1:7" ht="51">
      <c r="A74" s="31"/>
      <c r="B74" s="18" t="s">
        <v>119</v>
      </c>
    </row>
    <row r="75" spans="1:7" ht="25.5">
      <c r="A75" s="31"/>
      <c r="B75" s="18" t="s">
        <v>120</v>
      </c>
    </row>
    <row r="76" spans="1:7">
      <c r="A76" s="31"/>
      <c r="B76" s="197" t="s">
        <v>16</v>
      </c>
      <c r="C76" s="324">
        <v>240</v>
      </c>
      <c r="D76" s="198" t="s">
        <v>137</v>
      </c>
      <c r="E76" s="230"/>
      <c r="F76" s="198" t="s">
        <v>11</v>
      </c>
      <c r="G76" s="199">
        <f>C76*E76</f>
        <v>0</v>
      </c>
    </row>
    <row r="77" spans="1:7">
      <c r="A77" s="31"/>
      <c r="B77" s="18"/>
    </row>
    <row r="78" spans="1:7">
      <c r="A78" s="31" t="s">
        <v>136</v>
      </c>
      <c r="B78" s="21" t="s">
        <v>142</v>
      </c>
    </row>
    <row r="79" spans="1:7">
      <c r="A79" s="31"/>
      <c r="B79" s="18" t="s">
        <v>139</v>
      </c>
    </row>
    <row r="80" spans="1:7">
      <c r="A80" s="31"/>
      <c r="B80" s="18" t="s">
        <v>143</v>
      </c>
    </row>
    <row r="81" spans="1:7" ht="63.75">
      <c r="A81" s="31"/>
      <c r="B81" s="19" t="s">
        <v>144</v>
      </c>
    </row>
    <row r="82" spans="1:7" ht="25.5">
      <c r="A82" s="31"/>
      <c r="B82" s="18" t="s">
        <v>145</v>
      </c>
    </row>
    <row r="83" spans="1:7">
      <c r="A83" s="31"/>
      <c r="B83" s="197" t="s">
        <v>15</v>
      </c>
      <c r="C83" s="324">
        <v>13</v>
      </c>
      <c r="D83" s="198" t="s">
        <v>137</v>
      </c>
      <c r="E83" s="230"/>
      <c r="F83" s="198" t="s">
        <v>11</v>
      </c>
      <c r="G83" s="273">
        <f>C83*E83</f>
        <v>0</v>
      </c>
    </row>
    <row r="84" spans="1:7">
      <c r="A84" s="31"/>
      <c r="B84" s="9"/>
      <c r="C84" s="201"/>
      <c r="D84" s="1"/>
      <c r="E84" s="181"/>
      <c r="F84" s="1"/>
      <c r="G84" s="2"/>
    </row>
    <row r="85" spans="1:7" ht="25.5">
      <c r="A85" s="31" t="s">
        <v>138</v>
      </c>
      <c r="B85" s="21" t="s">
        <v>146</v>
      </c>
    </row>
    <row r="86" spans="1:7">
      <c r="A86" s="31"/>
      <c r="B86" s="22"/>
      <c r="C86" s="201"/>
      <c r="D86" s="1"/>
      <c r="E86" s="180"/>
    </row>
    <row r="87" spans="1:7" ht="25.5">
      <c r="A87" s="31" t="s">
        <v>404</v>
      </c>
      <c r="B87" s="18" t="s">
        <v>148</v>
      </c>
    </row>
    <row r="88" spans="1:7" ht="38.25">
      <c r="A88" s="31"/>
      <c r="B88" s="18" t="s">
        <v>149</v>
      </c>
    </row>
    <row r="89" spans="1:7" ht="38.25">
      <c r="A89" s="31"/>
      <c r="B89" s="18" t="s">
        <v>150</v>
      </c>
    </row>
    <row r="90" spans="1:7">
      <c r="A90" s="31"/>
      <c r="B90" s="197" t="s">
        <v>135</v>
      </c>
      <c r="C90" s="324">
        <v>2000</v>
      </c>
      <c r="D90" s="198" t="s">
        <v>137</v>
      </c>
      <c r="E90" s="230"/>
      <c r="F90" s="198" t="s">
        <v>11</v>
      </c>
      <c r="G90" s="199">
        <f>C90*E90</f>
        <v>0</v>
      </c>
    </row>
    <row r="91" spans="1:7">
      <c r="A91" s="31"/>
      <c r="B91" s="23"/>
      <c r="C91" s="201"/>
      <c r="D91" s="1"/>
      <c r="E91" s="180"/>
    </row>
    <row r="92" spans="1:7">
      <c r="A92" s="31" t="s">
        <v>405</v>
      </c>
      <c r="B92" s="18" t="s">
        <v>151</v>
      </c>
    </row>
    <row r="93" spans="1:7" ht="63.75">
      <c r="A93" s="31"/>
      <c r="B93" s="18" t="s">
        <v>153</v>
      </c>
      <c r="E93" s="235"/>
    </row>
    <row r="94" spans="1:7" ht="38.25">
      <c r="A94" s="31"/>
      <c r="B94" s="18" t="s">
        <v>152</v>
      </c>
    </row>
    <row r="95" spans="1:7">
      <c r="A95" s="31"/>
      <c r="B95" s="18" t="s">
        <v>154</v>
      </c>
    </row>
    <row r="96" spans="1:7">
      <c r="A96" s="31"/>
      <c r="B96" s="197" t="s">
        <v>15</v>
      </c>
      <c r="C96" s="324">
        <v>17</v>
      </c>
      <c r="D96" s="198" t="s">
        <v>137</v>
      </c>
      <c r="E96" s="230"/>
      <c r="F96" s="198" t="s">
        <v>11</v>
      </c>
      <c r="G96" s="199">
        <f>C96*E96</f>
        <v>0</v>
      </c>
    </row>
    <row r="97" spans="1:7">
      <c r="A97" s="31"/>
      <c r="B97" s="18" t="s">
        <v>155</v>
      </c>
    </row>
    <row r="98" spans="1:7">
      <c r="A98" s="31"/>
      <c r="B98" s="197" t="s">
        <v>15</v>
      </c>
      <c r="C98" s="324">
        <v>5</v>
      </c>
      <c r="D98" s="198" t="s">
        <v>137</v>
      </c>
      <c r="E98" s="230"/>
      <c r="F98" s="198" t="s">
        <v>11</v>
      </c>
      <c r="G98" s="199">
        <f>C98*E98</f>
        <v>0</v>
      </c>
    </row>
    <row r="99" spans="1:7">
      <c r="A99" s="31"/>
      <c r="B99" s="22"/>
      <c r="C99" s="201"/>
      <c r="D99" s="1"/>
      <c r="E99" s="180"/>
    </row>
    <row r="100" spans="1:7" ht="38.25">
      <c r="A100" s="31" t="s">
        <v>141</v>
      </c>
      <c r="B100" s="18" t="s">
        <v>225</v>
      </c>
    </row>
    <row r="101" spans="1:7">
      <c r="A101" s="31"/>
      <c r="B101" s="18" t="s">
        <v>224</v>
      </c>
    </row>
    <row r="102" spans="1:7">
      <c r="A102" s="31"/>
      <c r="B102" s="197" t="s">
        <v>140</v>
      </c>
      <c r="C102" s="324">
        <v>240</v>
      </c>
      <c r="D102" s="198" t="s">
        <v>137</v>
      </c>
      <c r="E102" s="230"/>
      <c r="F102" s="198" t="s">
        <v>11</v>
      </c>
      <c r="G102" s="199">
        <f>C102*E102</f>
        <v>0</v>
      </c>
    </row>
    <row r="103" spans="1:7">
      <c r="A103" s="31"/>
      <c r="B103" s="22"/>
      <c r="C103" s="201"/>
      <c r="D103" s="1"/>
      <c r="E103" s="180"/>
    </row>
    <row r="104" spans="1:7" ht="38.25">
      <c r="A104" s="31" t="s">
        <v>147</v>
      </c>
      <c r="B104" s="18" t="s">
        <v>156</v>
      </c>
    </row>
    <row r="105" spans="1:7">
      <c r="A105" s="31"/>
      <c r="B105" s="18" t="s">
        <v>157</v>
      </c>
    </row>
    <row r="106" spans="1:7">
      <c r="A106" s="31"/>
      <c r="B106" s="197" t="s">
        <v>140</v>
      </c>
      <c r="C106" s="324">
        <v>50</v>
      </c>
      <c r="D106" s="198" t="s">
        <v>137</v>
      </c>
      <c r="E106" s="230"/>
      <c r="F106" s="198" t="s">
        <v>11</v>
      </c>
      <c r="G106" s="199">
        <f>C106*E106</f>
        <v>0</v>
      </c>
    </row>
    <row r="107" spans="1:7">
      <c r="A107" s="31"/>
      <c r="B107" s="317"/>
      <c r="C107" s="325"/>
      <c r="D107" s="318"/>
      <c r="E107" s="319"/>
      <c r="F107" s="318"/>
      <c r="G107" s="320"/>
    </row>
    <row r="108" spans="1:7" ht="64.5" customHeight="1">
      <c r="A108" s="31" t="s">
        <v>218</v>
      </c>
      <c r="B108" s="18" t="s">
        <v>427</v>
      </c>
      <c r="C108" s="325"/>
      <c r="D108" s="318"/>
      <c r="E108" s="319"/>
      <c r="F108" s="318"/>
      <c r="G108" s="320"/>
    </row>
    <row r="109" spans="1:7">
      <c r="A109" s="31"/>
      <c r="B109" s="18" t="s">
        <v>157</v>
      </c>
      <c r="C109" s="325"/>
      <c r="D109" s="318"/>
      <c r="E109" s="319"/>
      <c r="F109" s="318"/>
      <c r="G109" s="320"/>
    </row>
    <row r="110" spans="1:7">
      <c r="A110" s="31"/>
      <c r="B110" s="197" t="s">
        <v>182</v>
      </c>
      <c r="C110" s="324">
        <v>1010</v>
      </c>
      <c r="D110" s="198" t="s">
        <v>137</v>
      </c>
      <c r="E110" s="230"/>
      <c r="F110" s="198" t="s">
        <v>11</v>
      </c>
      <c r="G110" s="199">
        <f>C110*E110</f>
        <v>0</v>
      </c>
    </row>
    <row r="111" spans="1:7">
      <c r="A111" s="31"/>
      <c r="B111" s="317"/>
      <c r="C111" s="325"/>
      <c r="D111" s="318"/>
      <c r="E111" s="319"/>
      <c r="F111" s="318"/>
      <c r="G111" s="320"/>
    </row>
    <row r="112" spans="1:7">
      <c r="A112" s="31"/>
      <c r="B112" s="22"/>
      <c r="C112" s="201"/>
      <c r="D112" s="1"/>
      <c r="E112" s="180"/>
    </row>
    <row r="113" spans="1:7" ht="89.25">
      <c r="A113" s="31" t="s">
        <v>219</v>
      </c>
      <c r="B113" s="19" t="s">
        <v>232</v>
      </c>
    </row>
    <row r="114" spans="1:7">
      <c r="A114" s="31"/>
      <c r="B114" s="18" t="s">
        <v>223</v>
      </c>
    </row>
    <row r="115" spans="1:7">
      <c r="A115" s="31"/>
      <c r="B115" s="197" t="s">
        <v>140</v>
      </c>
      <c r="C115" s="324">
        <v>4</v>
      </c>
      <c r="D115" s="198" t="s">
        <v>137</v>
      </c>
      <c r="E115" s="230"/>
      <c r="F115" s="198" t="s">
        <v>11</v>
      </c>
      <c r="G115" s="199">
        <f>C115*E115</f>
        <v>0</v>
      </c>
    </row>
    <row r="116" spans="1:7">
      <c r="A116" s="31"/>
      <c r="B116" s="22"/>
      <c r="C116" s="201"/>
      <c r="D116" s="1"/>
      <c r="E116" s="180"/>
    </row>
    <row r="117" spans="1:7" ht="38.25">
      <c r="A117" s="31" t="s">
        <v>220</v>
      </c>
      <c r="B117" s="18" t="s">
        <v>158</v>
      </c>
    </row>
    <row r="118" spans="1:7">
      <c r="A118" s="31"/>
      <c r="B118" s="18" t="s">
        <v>159</v>
      </c>
    </row>
    <row r="119" spans="1:7">
      <c r="A119" s="31"/>
      <c r="B119" s="197" t="s">
        <v>140</v>
      </c>
      <c r="C119" s="324">
        <v>450</v>
      </c>
      <c r="D119" s="198" t="s">
        <v>137</v>
      </c>
      <c r="E119" s="230"/>
      <c r="F119" s="198" t="s">
        <v>11</v>
      </c>
      <c r="G119" s="199">
        <f>C119*E119</f>
        <v>0</v>
      </c>
    </row>
    <row r="120" spans="1:7">
      <c r="A120" s="31"/>
      <c r="B120" s="22"/>
      <c r="C120" s="201"/>
      <c r="D120" s="1"/>
      <c r="E120" s="180"/>
    </row>
    <row r="121" spans="1:7" ht="127.5">
      <c r="A121" s="31" t="s">
        <v>221</v>
      </c>
      <c r="B121" s="19" t="s">
        <v>161</v>
      </c>
    </row>
    <row r="122" spans="1:7">
      <c r="A122" s="31"/>
      <c r="B122" s="18" t="s">
        <v>160</v>
      </c>
    </row>
    <row r="123" spans="1:7">
      <c r="A123" s="31"/>
      <c r="B123" s="197" t="s">
        <v>15</v>
      </c>
      <c r="C123" s="326">
        <v>2</v>
      </c>
      <c r="D123" s="197" t="s">
        <v>137</v>
      </c>
      <c r="E123" s="231"/>
      <c r="F123" s="297" t="s">
        <v>11</v>
      </c>
      <c r="G123" s="273">
        <f>C123*E123</f>
        <v>0</v>
      </c>
    </row>
    <row r="124" spans="1:7">
      <c r="A124" s="31"/>
      <c r="B124" s="22"/>
      <c r="C124" s="201"/>
      <c r="D124" s="1"/>
      <c r="E124" s="180"/>
    </row>
    <row r="125" spans="1:7" ht="63.75">
      <c r="A125" s="31" t="s">
        <v>222</v>
      </c>
      <c r="B125" s="19" t="s">
        <v>162</v>
      </c>
    </row>
    <row r="126" spans="1:7">
      <c r="A126" s="31"/>
      <c r="B126" s="18" t="s">
        <v>163</v>
      </c>
    </row>
    <row r="127" spans="1:7">
      <c r="A127" s="31"/>
      <c r="B127" s="197" t="s">
        <v>140</v>
      </c>
      <c r="C127" s="326">
        <v>50</v>
      </c>
      <c r="D127" s="197" t="s">
        <v>137</v>
      </c>
      <c r="E127" s="231"/>
      <c r="F127" s="297" t="s">
        <v>11</v>
      </c>
      <c r="G127" s="273">
        <f>C127*E127</f>
        <v>0</v>
      </c>
    </row>
    <row r="128" spans="1:7">
      <c r="A128" s="31"/>
      <c r="B128" s="22"/>
      <c r="C128" s="201"/>
      <c r="D128" s="1"/>
      <c r="E128" s="181"/>
      <c r="F128" s="1"/>
      <c r="G128" s="2"/>
    </row>
    <row r="129" spans="1:10" s="72" customFormat="1" ht="38.25">
      <c r="A129" s="31" t="s">
        <v>426</v>
      </c>
      <c r="B129" s="19" t="s">
        <v>378</v>
      </c>
      <c r="C129" s="327"/>
      <c r="D129" s="66"/>
      <c r="E129" s="232"/>
      <c r="F129" s="93"/>
      <c r="G129" s="152"/>
      <c r="H129" s="77"/>
      <c r="I129" s="77"/>
      <c r="J129" s="77"/>
    </row>
    <row r="130" spans="1:10" s="72" customFormat="1" ht="38.25">
      <c r="A130" s="67"/>
      <c r="B130" s="19" t="s">
        <v>240</v>
      </c>
      <c r="C130" s="327"/>
      <c r="D130" s="66"/>
      <c r="E130" s="232"/>
      <c r="F130" s="93"/>
      <c r="G130" s="152"/>
      <c r="H130" s="77"/>
      <c r="I130" s="77"/>
      <c r="J130" s="77"/>
    </row>
    <row r="131" spans="1:10" s="72" customFormat="1">
      <c r="A131" s="67"/>
      <c r="B131" s="101" t="s">
        <v>243</v>
      </c>
      <c r="C131" s="327"/>
      <c r="D131" s="66"/>
      <c r="E131" s="232"/>
      <c r="F131" s="93"/>
      <c r="G131" s="152"/>
      <c r="H131" s="77"/>
      <c r="I131" s="77"/>
      <c r="J131" s="77"/>
    </row>
    <row r="132" spans="1:10" s="72" customFormat="1">
      <c r="A132" s="67"/>
      <c r="B132" s="101" t="s">
        <v>406</v>
      </c>
      <c r="C132" s="327"/>
      <c r="D132" s="66"/>
      <c r="E132" s="232"/>
      <c r="F132" s="93"/>
      <c r="G132" s="152"/>
      <c r="H132" s="77"/>
      <c r="I132" s="77"/>
      <c r="J132" s="77"/>
    </row>
    <row r="133" spans="1:10" s="72" customFormat="1">
      <c r="A133" s="67"/>
      <c r="B133" s="197" t="s">
        <v>15</v>
      </c>
      <c r="C133" s="326">
        <v>1</v>
      </c>
      <c r="D133" s="197" t="s">
        <v>137</v>
      </c>
      <c r="E133" s="231"/>
      <c r="F133" s="297" t="s">
        <v>11</v>
      </c>
      <c r="G133" s="273">
        <f>C133*E133</f>
        <v>0</v>
      </c>
      <c r="H133" s="77"/>
      <c r="I133" s="77"/>
      <c r="J133" s="77"/>
    </row>
    <row r="134" spans="1:10">
      <c r="A134" s="31"/>
      <c r="B134" s="22"/>
    </row>
    <row r="135" spans="1:10">
      <c r="A135" s="31"/>
      <c r="B135" s="22"/>
    </row>
    <row r="136" spans="1:10" s="53" customFormat="1" ht="12.75">
      <c r="A136" s="32"/>
      <c r="B136" s="270" t="s">
        <v>208</v>
      </c>
      <c r="C136" s="328"/>
      <c r="D136" s="271"/>
      <c r="E136" s="272"/>
      <c r="F136" s="283" t="s">
        <v>11</v>
      </c>
      <c r="G136" s="274">
        <f>SUM(G74:G133)</f>
        <v>0</v>
      </c>
    </row>
    <row r="137" spans="1:10">
      <c r="A137" s="12"/>
      <c r="B137" s="20"/>
    </row>
    <row r="138" spans="1:10">
      <c r="A138" s="12" t="s">
        <v>17</v>
      </c>
      <c r="B138" s="20" t="s">
        <v>18</v>
      </c>
    </row>
    <row r="139" spans="1:10">
      <c r="A139" s="12"/>
      <c r="B139" s="20"/>
    </row>
    <row r="140" spans="1:10">
      <c r="A140" s="31"/>
      <c r="B140" s="21" t="s">
        <v>6</v>
      </c>
    </row>
    <row r="141" spans="1:10" ht="76.5">
      <c r="A141" s="31"/>
      <c r="B141" s="18" t="s">
        <v>216</v>
      </c>
    </row>
    <row r="142" spans="1:10">
      <c r="A142" s="31"/>
      <c r="B142" s="18"/>
    </row>
    <row r="143" spans="1:10" ht="25.5">
      <c r="A143" s="8" t="s">
        <v>164</v>
      </c>
      <c r="B143" s="29" t="s">
        <v>165</v>
      </c>
      <c r="C143" s="201"/>
      <c r="D143" s="3"/>
      <c r="E143" s="181"/>
    </row>
    <row r="144" spans="1:10" ht="153">
      <c r="A144" s="8"/>
      <c r="B144" s="10" t="s">
        <v>167</v>
      </c>
      <c r="C144" s="201"/>
      <c r="D144" s="3"/>
      <c r="E144" s="181"/>
    </row>
    <row r="145" spans="1:7" ht="65.25">
      <c r="A145" s="8"/>
      <c r="B145" s="10" t="s">
        <v>202</v>
      </c>
      <c r="C145" s="201"/>
      <c r="D145" s="3"/>
      <c r="E145" s="181"/>
    </row>
    <row r="146" spans="1:7">
      <c r="A146" s="31"/>
      <c r="B146" s="197" t="s">
        <v>166</v>
      </c>
      <c r="C146" s="326">
        <v>200</v>
      </c>
      <c r="D146" s="197" t="s">
        <v>137</v>
      </c>
      <c r="E146" s="231"/>
      <c r="F146" s="297" t="s">
        <v>11</v>
      </c>
      <c r="G146" s="273">
        <f>C146*E146</f>
        <v>0</v>
      </c>
    </row>
    <row r="147" spans="1:7">
      <c r="A147" s="8"/>
      <c r="B147" s="10"/>
      <c r="C147" s="201"/>
      <c r="D147" s="3"/>
      <c r="E147" s="181"/>
    </row>
    <row r="148" spans="1:7" ht="63.75">
      <c r="A148" s="8" t="s">
        <v>168</v>
      </c>
      <c r="B148" s="10" t="s">
        <v>382</v>
      </c>
      <c r="C148" s="201"/>
      <c r="D148" s="3"/>
      <c r="E148" s="181"/>
    </row>
    <row r="149" spans="1:7" ht="25.5">
      <c r="A149" s="8"/>
      <c r="B149" s="10" t="s">
        <v>19</v>
      </c>
      <c r="C149" s="201"/>
      <c r="D149" s="3"/>
      <c r="E149" s="181"/>
    </row>
    <row r="150" spans="1:7" ht="38.25">
      <c r="A150" s="8"/>
      <c r="B150" s="10" t="s">
        <v>20</v>
      </c>
      <c r="C150" s="201"/>
      <c r="D150" s="3"/>
      <c r="E150" s="181"/>
    </row>
    <row r="151" spans="1:7" ht="25.5">
      <c r="A151" s="8"/>
      <c r="B151" s="10" t="s">
        <v>21</v>
      </c>
      <c r="C151" s="201"/>
      <c r="D151" s="3"/>
      <c r="E151" s="181"/>
    </row>
    <row r="152" spans="1:7" ht="38.25">
      <c r="A152" s="8"/>
      <c r="B152" s="10" t="s">
        <v>22</v>
      </c>
      <c r="C152" s="201"/>
      <c r="D152" s="3"/>
      <c r="E152" s="181"/>
    </row>
    <row r="153" spans="1:7" ht="38.25">
      <c r="A153" s="8"/>
      <c r="B153" s="10" t="s">
        <v>227</v>
      </c>
      <c r="C153" s="201"/>
      <c r="D153" s="3"/>
      <c r="E153" s="181"/>
    </row>
    <row r="154" spans="1:7" s="4" customFormat="1" ht="52.5">
      <c r="A154" s="8"/>
      <c r="B154" s="10" t="s">
        <v>203</v>
      </c>
      <c r="C154" s="201"/>
      <c r="D154" s="3"/>
      <c r="E154" s="181"/>
      <c r="F154" s="298"/>
      <c r="G154" s="281"/>
    </row>
    <row r="155" spans="1:7">
      <c r="A155" s="8"/>
      <c r="B155" s="10"/>
      <c r="C155" s="201"/>
      <c r="D155" s="3"/>
      <c r="E155" s="181"/>
    </row>
    <row r="156" spans="1:7" ht="51">
      <c r="A156" s="8" t="s">
        <v>169</v>
      </c>
      <c r="B156" s="10" t="s">
        <v>217</v>
      </c>
      <c r="C156" s="201"/>
      <c r="D156" s="3"/>
      <c r="E156" s="181"/>
    </row>
    <row r="157" spans="1:7" s="4" customFormat="1">
      <c r="A157" s="8"/>
      <c r="B157" s="197" t="s">
        <v>23</v>
      </c>
      <c r="C157" s="326">
        <v>150</v>
      </c>
      <c r="D157" s="197" t="s">
        <v>137</v>
      </c>
      <c r="E157" s="231"/>
      <c r="F157" s="297" t="s">
        <v>11</v>
      </c>
      <c r="G157" s="273">
        <f>C157*E157</f>
        <v>0</v>
      </c>
    </row>
    <row r="158" spans="1:7">
      <c r="A158" s="8"/>
      <c r="B158" s="10"/>
      <c r="C158" s="201"/>
      <c r="D158" s="3"/>
      <c r="E158" s="181"/>
    </row>
    <row r="159" spans="1:7" s="4" customFormat="1" ht="38.25">
      <c r="A159" s="8" t="s">
        <v>170</v>
      </c>
      <c r="B159" s="10" t="s">
        <v>24</v>
      </c>
      <c r="C159" s="201"/>
      <c r="D159" s="3"/>
      <c r="E159" s="181"/>
      <c r="F159" s="298"/>
      <c r="G159" s="281"/>
    </row>
    <row r="160" spans="1:7" s="4" customFormat="1">
      <c r="A160" s="8"/>
      <c r="B160" s="197" t="s">
        <v>23</v>
      </c>
      <c r="C160" s="326">
        <v>220</v>
      </c>
      <c r="D160" s="197" t="s">
        <v>137</v>
      </c>
      <c r="E160" s="231"/>
      <c r="F160" s="297" t="s">
        <v>11</v>
      </c>
      <c r="G160" s="273">
        <f>C160*E160</f>
        <v>0</v>
      </c>
    </row>
    <row r="161" spans="1:7" s="4" customFormat="1">
      <c r="A161" s="8"/>
      <c r="B161" s="10"/>
      <c r="C161" s="201"/>
      <c r="D161" s="3"/>
      <c r="E161" s="181"/>
      <c r="F161" s="298"/>
      <c r="G161" s="281"/>
    </row>
    <row r="162" spans="1:7">
      <c r="A162" s="8" t="s">
        <v>171</v>
      </c>
      <c r="B162" s="29" t="s">
        <v>226</v>
      </c>
      <c r="C162" s="201"/>
      <c r="D162" s="3"/>
      <c r="E162" s="181"/>
    </row>
    <row r="163" spans="1:7" ht="63.75">
      <c r="A163" s="8"/>
      <c r="B163" s="10" t="s">
        <v>379</v>
      </c>
      <c r="C163" s="201"/>
      <c r="D163" s="3"/>
      <c r="E163" s="181"/>
    </row>
    <row r="164" spans="1:7" ht="114.75">
      <c r="A164" s="8"/>
      <c r="B164" s="10" t="s">
        <v>172</v>
      </c>
      <c r="C164" s="201"/>
      <c r="D164" s="3"/>
      <c r="E164" s="181"/>
    </row>
    <row r="165" spans="1:7" ht="25.5">
      <c r="A165" s="8"/>
      <c r="B165" s="10" t="s">
        <v>380</v>
      </c>
      <c r="C165" s="201"/>
      <c r="D165" s="3"/>
      <c r="E165" s="181"/>
    </row>
    <row r="166" spans="1:7" ht="25.5">
      <c r="A166" s="8"/>
      <c r="B166" s="10" t="s">
        <v>381</v>
      </c>
      <c r="C166" s="201"/>
      <c r="D166" s="3"/>
      <c r="E166" s="181"/>
    </row>
    <row r="167" spans="1:7">
      <c r="A167" s="8" t="s">
        <v>173</v>
      </c>
      <c r="B167" s="10" t="s">
        <v>175</v>
      </c>
      <c r="C167" s="201"/>
      <c r="D167" s="3"/>
      <c r="E167" s="181"/>
    </row>
    <row r="168" spans="1:7" s="4" customFormat="1">
      <c r="A168" s="8"/>
      <c r="B168" s="197" t="s">
        <v>23</v>
      </c>
      <c r="C168" s="326">
        <v>110</v>
      </c>
      <c r="D168" s="197" t="s">
        <v>137</v>
      </c>
      <c r="E168" s="231"/>
      <c r="F168" s="297" t="s">
        <v>11</v>
      </c>
      <c r="G168" s="273">
        <f>C168*E168</f>
        <v>0</v>
      </c>
    </row>
    <row r="169" spans="1:7">
      <c r="A169" s="8"/>
      <c r="B169" s="10"/>
      <c r="C169" s="201"/>
      <c r="D169" s="3"/>
      <c r="E169" s="181"/>
    </row>
    <row r="170" spans="1:7" s="4" customFormat="1">
      <c r="A170" s="8" t="s">
        <v>174</v>
      </c>
      <c r="B170" s="10" t="s">
        <v>176</v>
      </c>
      <c r="C170" s="201"/>
      <c r="D170" s="3"/>
      <c r="E170" s="181"/>
      <c r="F170" s="298"/>
      <c r="G170" s="281"/>
    </row>
    <row r="171" spans="1:7" s="4" customFormat="1">
      <c r="A171" s="8"/>
      <c r="B171" s="197" t="s">
        <v>23</v>
      </c>
      <c r="C171" s="326">
        <v>110</v>
      </c>
      <c r="D171" s="197" t="s">
        <v>137</v>
      </c>
      <c r="E171" s="231"/>
      <c r="F171" s="297" t="s">
        <v>11</v>
      </c>
      <c r="G171" s="273">
        <f>C171*E171</f>
        <v>0</v>
      </c>
    </row>
    <row r="172" spans="1:7">
      <c r="A172" s="8"/>
      <c r="B172" s="10"/>
      <c r="C172" s="201"/>
      <c r="D172" s="3"/>
      <c r="E172" s="181"/>
    </row>
    <row r="173" spans="1:7" s="4" customFormat="1">
      <c r="A173" s="8" t="s">
        <v>26</v>
      </c>
      <c r="B173" s="19" t="s">
        <v>27</v>
      </c>
      <c r="C173" s="202"/>
      <c r="E173" s="233"/>
      <c r="F173" s="298"/>
      <c r="G173" s="281"/>
    </row>
    <row r="174" spans="1:7" s="4" customFormat="1" ht="38.25">
      <c r="A174" s="8"/>
      <c r="B174" s="19" t="s">
        <v>28</v>
      </c>
      <c r="C174" s="202"/>
      <c r="E174" s="233"/>
      <c r="F174" s="298"/>
      <c r="G174" s="281"/>
    </row>
    <row r="175" spans="1:7" s="4" customFormat="1" ht="39.75">
      <c r="A175" s="8"/>
      <c r="B175" s="19" t="s">
        <v>428</v>
      </c>
      <c r="C175" s="202"/>
      <c r="E175" s="233"/>
      <c r="F175" s="298"/>
      <c r="G175" s="281"/>
    </row>
    <row r="176" spans="1:7" s="4" customFormat="1" ht="38.25">
      <c r="A176" s="8"/>
      <c r="B176" s="19" t="s">
        <v>29</v>
      </c>
      <c r="C176" s="202"/>
      <c r="E176" s="233"/>
      <c r="F176" s="298"/>
      <c r="G176" s="281"/>
    </row>
    <row r="177" spans="1:7" s="4" customFormat="1" ht="25.5">
      <c r="A177" s="8"/>
      <c r="B177" s="19" t="s">
        <v>429</v>
      </c>
      <c r="C177" s="202"/>
      <c r="E177" s="233"/>
      <c r="F177" s="298"/>
      <c r="G177" s="281"/>
    </row>
    <row r="178" spans="1:7" s="4" customFormat="1" ht="39.75">
      <c r="A178" s="8"/>
      <c r="B178" s="19" t="s">
        <v>177</v>
      </c>
      <c r="C178" s="202"/>
      <c r="E178" s="233"/>
      <c r="F178" s="298"/>
      <c r="G178" s="281"/>
    </row>
    <row r="179" spans="1:7" s="4" customFormat="1">
      <c r="A179" s="8" t="s">
        <v>30</v>
      </c>
      <c r="B179" s="19" t="s">
        <v>31</v>
      </c>
      <c r="C179" s="202"/>
      <c r="E179" s="233"/>
      <c r="F179" s="298"/>
      <c r="G179" s="281"/>
    </row>
    <row r="180" spans="1:7" s="4" customFormat="1">
      <c r="A180" s="8"/>
      <c r="B180" s="197" t="s">
        <v>23</v>
      </c>
      <c r="C180" s="326">
        <v>600</v>
      </c>
      <c r="D180" s="197" t="s">
        <v>137</v>
      </c>
      <c r="E180" s="231"/>
      <c r="F180" s="297" t="s">
        <v>11</v>
      </c>
      <c r="G180" s="273">
        <f>C180*E180</f>
        <v>0</v>
      </c>
    </row>
    <row r="181" spans="1:7" s="4" customFormat="1">
      <c r="A181" s="8"/>
      <c r="B181" s="10"/>
      <c r="C181" s="201"/>
      <c r="D181" s="3"/>
      <c r="E181" s="181"/>
      <c r="F181" s="3"/>
      <c r="G181" s="5"/>
    </row>
    <row r="182" spans="1:7" s="4" customFormat="1" ht="25.5">
      <c r="A182" s="8" t="s">
        <v>32</v>
      </c>
      <c r="B182" s="19" t="s">
        <v>386</v>
      </c>
      <c r="C182" s="202"/>
      <c r="E182" s="233"/>
      <c r="F182" s="298"/>
      <c r="G182" s="281"/>
    </row>
    <row r="183" spans="1:7" s="46" customFormat="1">
      <c r="A183" s="8"/>
      <c r="B183" s="197" t="s">
        <v>23</v>
      </c>
      <c r="C183" s="326">
        <v>60</v>
      </c>
      <c r="D183" s="197" t="s">
        <v>137</v>
      </c>
      <c r="E183" s="231"/>
      <c r="F183" s="297" t="s">
        <v>11</v>
      </c>
      <c r="G183" s="273">
        <f>C183*E183</f>
        <v>0</v>
      </c>
    </row>
    <row r="184" spans="1:7" s="46" customFormat="1">
      <c r="A184" s="8"/>
      <c r="B184" s="10"/>
      <c r="C184" s="201"/>
      <c r="D184" s="3"/>
      <c r="E184" s="181"/>
      <c r="F184" s="3"/>
      <c r="G184" s="5"/>
    </row>
    <row r="185" spans="1:7" s="4" customFormat="1" ht="25.5">
      <c r="A185" s="8" t="s">
        <v>178</v>
      </c>
      <c r="B185" s="19" t="s">
        <v>395</v>
      </c>
      <c r="C185" s="202"/>
      <c r="E185" s="233"/>
      <c r="F185" s="298"/>
      <c r="G185" s="281"/>
    </row>
    <row r="186" spans="1:7" s="46" customFormat="1">
      <c r="A186" s="8"/>
      <c r="B186" s="197" t="s">
        <v>23</v>
      </c>
      <c r="C186" s="326">
        <v>100</v>
      </c>
      <c r="D186" s="197" t="s">
        <v>137</v>
      </c>
      <c r="E186" s="231"/>
      <c r="F186" s="297" t="s">
        <v>11</v>
      </c>
      <c r="G186" s="273">
        <f>C186*E186</f>
        <v>0</v>
      </c>
    </row>
    <row r="187" spans="1:7" s="4" customFormat="1">
      <c r="A187" s="33"/>
      <c r="B187" s="24"/>
      <c r="C187" s="202"/>
      <c r="D187" s="46"/>
      <c r="E187" s="234"/>
      <c r="F187" s="298"/>
      <c r="G187" s="281"/>
    </row>
    <row r="188" spans="1:7" s="4" customFormat="1" ht="51">
      <c r="A188" s="8" t="s">
        <v>132</v>
      </c>
      <c r="B188" s="19" t="s">
        <v>430</v>
      </c>
      <c r="C188" s="202"/>
      <c r="E188" s="233"/>
      <c r="F188" s="298"/>
      <c r="G188" s="281"/>
    </row>
    <row r="189" spans="1:7" s="4" customFormat="1" ht="25.5">
      <c r="A189" s="8"/>
      <c r="B189" s="19" t="s">
        <v>179</v>
      </c>
      <c r="C189" s="202"/>
      <c r="E189" s="233"/>
      <c r="F189" s="298"/>
      <c r="G189" s="281"/>
    </row>
    <row r="190" spans="1:7" s="4" customFormat="1">
      <c r="A190" s="8"/>
      <c r="B190" s="197" t="s">
        <v>23</v>
      </c>
      <c r="C190" s="326">
        <v>380</v>
      </c>
      <c r="D190" s="197" t="s">
        <v>137</v>
      </c>
      <c r="E190" s="231"/>
      <c r="F190" s="297" t="s">
        <v>11</v>
      </c>
      <c r="G190" s="273">
        <f>C190*E190</f>
        <v>0</v>
      </c>
    </row>
    <row r="191" spans="1:7" s="4" customFormat="1">
      <c r="A191" s="33"/>
      <c r="B191" s="24"/>
      <c r="C191" s="202"/>
      <c r="D191" s="46"/>
      <c r="E191" s="234"/>
      <c r="F191" s="298"/>
      <c r="G191" s="281"/>
    </row>
    <row r="192" spans="1:7" s="4" customFormat="1" ht="25.5">
      <c r="A192" s="8" t="s">
        <v>180</v>
      </c>
      <c r="B192" s="29" t="s">
        <v>122</v>
      </c>
      <c r="C192" s="202"/>
      <c r="E192" s="233"/>
      <c r="F192" s="298"/>
      <c r="G192" s="281"/>
    </row>
    <row r="193" spans="1:7" s="4" customFormat="1" ht="51">
      <c r="A193" s="8"/>
      <c r="B193" s="19" t="s">
        <v>33</v>
      </c>
      <c r="C193" s="202"/>
      <c r="E193" s="233"/>
      <c r="F193" s="298"/>
      <c r="G193" s="281"/>
    </row>
    <row r="194" spans="1:7" s="4" customFormat="1" ht="51">
      <c r="A194" s="8"/>
      <c r="B194" s="19" t="s">
        <v>34</v>
      </c>
      <c r="C194" s="202"/>
      <c r="E194" s="233"/>
      <c r="F194" s="298"/>
      <c r="G194" s="281"/>
    </row>
    <row r="195" spans="1:7" s="4" customFormat="1" ht="63.75">
      <c r="A195" s="8"/>
      <c r="B195" s="19" t="s">
        <v>35</v>
      </c>
      <c r="C195" s="202"/>
      <c r="E195" s="233"/>
      <c r="F195" s="298"/>
      <c r="G195" s="281"/>
    </row>
    <row r="196" spans="1:7" s="4" customFormat="1" ht="25.5">
      <c r="A196" s="8"/>
      <c r="B196" s="19" t="s">
        <v>36</v>
      </c>
      <c r="C196" s="202"/>
      <c r="E196" s="233"/>
      <c r="F196" s="298"/>
      <c r="G196" s="281"/>
    </row>
    <row r="197" spans="1:7" s="4" customFormat="1" ht="63.75">
      <c r="A197" s="8"/>
      <c r="B197" s="19" t="s">
        <v>37</v>
      </c>
      <c r="C197" s="202"/>
      <c r="E197" s="233"/>
      <c r="F197" s="298"/>
      <c r="G197" s="281"/>
    </row>
    <row r="198" spans="1:7" s="46" customFormat="1" ht="78">
      <c r="A198" s="8"/>
      <c r="B198" s="19" t="s">
        <v>387</v>
      </c>
      <c r="C198" s="202"/>
      <c r="D198" s="4"/>
      <c r="E198" s="233"/>
      <c r="F198" s="298"/>
      <c r="G198" s="282"/>
    </row>
    <row r="199" spans="1:7" s="4" customFormat="1" ht="27">
      <c r="A199" s="8"/>
      <c r="B199" s="19" t="s">
        <v>181</v>
      </c>
      <c r="C199" s="202"/>
      <c r="E199" s="233"/>
      <c r="F199" s="298"/>
      <c r="G199" s="281"/>
    </row>
    <row r="200" spans="1:7" s="4" customFormat="1">
      <c r="A200" s="8"/>
      <c r="B200" s="197" t="s">
        <v>182</v>
      </c>
      <c r="C200" s="326">
        <v>2054</v>
      </c>
      <c r="D200" s="197" t="s">
        <v>137</v>
      </c>
      <c r="E200" s="231"/>
      <c r="F200" s="297" t="s">
        <v>11</v>
      </c>
      <c r="G200" s="273">
        <f>C200*E200</f>
        <v>0</v>
      </c>
    </row>
    <row r="201" spans="1:7" s="4" customFormat="1">
      <c r="A201" s="8"/>
      <c r="B201" s="10"/>
      <c r="C201" s="202"/>
      <c r="E201" s="233"/>
      <c r="F201" s="298"/>
      <c r="G201" s="281"/>
    </row>
    <row r="202" spans="1:7" s="4" customFormat="1" ht="25.5">
      <c r="A202" s="8" t="s">
        <v>39</v>
      </c>
      <c r="B202" s="19" t="s">
        <v>431</v>
      </c>
      <c r="C202" s="202"/>
      <c r="E202" s="233"/>
      <c r="F202" s="298"/>
      <c r="G202" s="281"/>
    </row>
    <row r="203" spans="1:7" s="4" customFormat="1" ht="63.75">
      <c r="A203" s="8"/>
      <c r="B203" s="19" t="s">
        <v>40</v>
      </c>
      <c r="C203" s="202"/>
      <c r="E203" s="233"/>
      <c r="F203" s="298"/>
      <c r="G203" s="281"/>
    </row>
    <row r="204" spans="1:7" s="4" customFormat="1" ht="25.5">
      <c r="A204" s="8"/>
      <c r="B204" s="19" t="s">
        <v>41</v>
      </c>
      <c r="C204" s="202"/>
      <c r="E204" s="233"/>
      <c r="F204" s="298"/>
      <c r="G204" s="281"/>
    </row>
    <row r="205" spans="1:7" s="4" customFormat="1" ht="78">
      <c r="A205" s="8"/>
      <c r="B205" s="19" t="s">
        <v>388</v>
      </c>
      <c r="C205" s="202"/>
      <c r="E205" s="233"/>
      <c r="F205" s="298"/>
      <c r="G205" s="281"/>
    </row>
    <row r="206" spans="1:7" s="46" customFormat="1" ht="25.5">
      <c r="A206" s="8"/>
      <c r="B206" s="19" t="s">
        <v>42</v>
      </c>
      <c r="C206" s="202"/>
      <c r="D206" s="4"/>
      <c r="E206" s="233"/>
      <c r="F206" s="298"/>
      <c r="G206" s="282"/>
    </row>
    <row r="207" spans="1:7" s="46" customFormat="1">
      <c r="A207" s="8"/>
      <c r="B207" s="197" t="s">
        <v>23</v>
      </c>
      <c r="C207" s="326">
        <v>380</v>
      </c>
      <c r="D207" s="197" t="s">
        <v>137</v>
      </c>
      <c r="E207" s="231"/>
      <c r="F207" s="297" t="s">
        <v>11</v>
      </c>
      <c r="G207" s="273">
        <f>C207*E207</f>
        <v>0</v>
      </c>
    </row>
    <row r="208" spans="1:7" s="46" customFormat="1">
      <c r="A208" s="8"/>
      <c r="B208" s="317"/>
      <c r="C208" s="344"/>
      <c r="D208" s="317"/>
      <c r="E208" s="345"/>
      <c r="F208" s="321"/>
      <c r="G208" s="322"/>
    </row>
    <row r="209" spans="1:7" s="46" customFormat="1">
      <c r="A209" s="8"/>
      <c r="B209" s="317"/>
      <c r="C209" s="344"/>
      <c r="D209" s="317"/>
      <c r="E209" s="345"/>
      <c r="F209" s="321"/>
      <c r="G209" s="322"/>
    </row>
    <row r="210" spans="1:7" s="46" customFormat="1" ht="178.5">
      <c r="A210" s="8" t="s">
        <v>43</v>
      </c>
      <c r="B210" s="10" t="s">
        <v>447</v>
      </c>
      <c r="C210" s="344"/>
      <c r="D210" s="317"/>
      <c r="E210" s="345"/>
      <c r="F210" s="321"/>
      <c r="G210" s="322"/>
    </row>
    <row r="211" spans="1:7" s="46" customFormat="1">
      <c r="A211" s="8"/>
      <c r="B211" s="197" t="s">
        <v>23</v>
      </c>
      <c r="C211" s="326">
        <v>85</v>
      </c>
      <c r="D211" s="197" t="s">
        <v>137</v>
      </c>
      <c r="E211" s="231"/>
      <c r="F211" s="297" t="s">
        <v>11</v>
      </c>
      <c r="G211" s="273">
        <f>C211*E211</f>
        <v>0</v>
      </c>
    </row>
    <row r="212" spans="1:7" s="46" customFormat="1">
      <c r="A212" s="8"/>
      <c r="B212" s="317"/>
      <c r="C212" s="344"/>
      <c r="D212" s="317"/>
      <c r="E212" s="345"/>
      <c r="F212" s="321"/>
      <c r="G212" s="322"/>
    </row>
    <row r="213" spans="1:7" s="46" customFormat="1" ht="153">
      <c r="A213" s="8" t="s">
        <v>126</v>
      </c>
      <c r="B213" s="10" t="s">
        <v>448</v>
      </c>
      <c r="C213" s="344"/>
      <c r="D213" s="317"/>
      <c r="E213" s="345"/>
      <c r="F213" s="321"/>
      <c r="G213" s="322"/>
    </row>
    <row r="214" spans="1:7" s="46" customFormat="1">
      <c r="A214" s="8"/>
      <c r="B214" s="317"/>
    </row>
    <row r="215" spans="1:7" s="46" customFormat="1" ht="15">
      <c r="A215" s="8"/>
      <c r="B215" s="347" t="s">
        <v>450</v>
      </c>
      <c r="C215" s="326">
        <v>85</v>
      </c>
      <c r="D215" s="197" t="s">
        <v>137</v>
      </c>
      <c r="E215" s="231"/>
      <c r="F215" s="297" t="s">
        <v>11</v>
      </c>
      <c r="G215" s="273">
        <f>C215*E215</f>
        <v>0</v>
      </c>
    </row>
    <row r="216" spans="1:7" s="46" customFormat="1" ht="15">
      <c r="A216" s="8"/>
      <c r="B216" s="346" t="s">
        <v>449</v>
      </c>
      <c r="C216" s="326">
        <v>150</v>
      </c>
      <c r="D216" s="197" t="s">
        <v>137</v>
      </c>
      <c r="E216" s="231"/>
      <c r="F216" s="297" t="s">
        <v>11</v>
      </c>
      <c r="G216" s="273">
        <f>C216*E216</f>
        <v>0</v>
      </c>
    </row>
    <row r="217" spans="1:7" s="46" customFormat="1">
      <c r="A217" s="8"/>
      <c r="B217" s="317"/>
      <c r="C217" s="344"/>
      <c r="D217" s="317"/>
      <c r="E217" s="345"/>
      <c r="F217" s="321"/>
      <c r="G217" s="322"/>
    </row>
    <row r="218" spans="1:7" s="4" customFormat="1">
      <c r="A218" s="8"/>
      <c r="B218" s="25"/>
      <c r="C218" s="202"/>
      <c r="E218" s="233"/>
      <c r="F218" s="298"/>
      <c r="G218" s="281"/>
    </row>
    <row r="219" spans="1:7" s="4" customFormat="1">
      <c r="A219" s="8" t="s">
        <v>451</v>
      </c>
      <c r="B219" s="10" t="s">
        <v>44</v>
      </c>
      <c r="C219" s="202"/>
      <c r="E219" s="233"/>
      <c r="F219" s="298"/>
      <c r="G219" s="281"/>
    </row>
    <row r="220" spans="1:7" s="4" customFormat="1" ht="63.75">
      <c r="A220" s="8"/>
      <c r="B220" s="10" t="s">
        <v>45</v>
      </c>
      <c r="C220" s="202"/>
      <c r="E220" s="233"/>
      <c r="F220" s="298"/>
      <c r="G220" s="281"/>
    </row>
    <row r="221" spans="1:7" s="4" customFormat="1" ht="51">
      <c r="A221" s="8"/>
      <c r="B221" s="10" t="s">
        <v>46</v>
      </c>
      <c r="C221" s="202"/>
      <c r="E221" s="233"/>
      <c r="F221" s="298"/>
      <c r="G221" s="281"/>
    </row>
    <row r="222" spans="1:7" s="4" customFormat="1" ht="25.5">
      <c r="A222" s="8"/>
      <c r="B222" s="10" t="s">
        <v>47</v>
      </c>
      <c r="C222" s="202"/>
      <c r="E222" s="233"/>
      <c r="F222" s="298"/>
      <c r="G222" s="281"/>
    </row>
    <row r="223" spans="1:7" s="4" customFormat="1" ht="25.5">
      <c r="A223" s="8"/>
      <c r="B223" s="10" t="s">
        <v>48</v>
      </c>
      <c r="C223" s="202"/>
      <c r="E223" s="233"/>
      <c r="F223" s="298"/>
      <c r="G223" s="281"/>
    </row>
    <row r="224" spans="1:7" s="46" customFormat="1" ht="38.25">
      <c r="A224" s="8"/>
      <c r="B224" s="10" t="s">
        <v>49</v>
      </c>
      <c r="C224" s="202"/>
      <c r="D224" s="4"/>
      <c r="E224" s="233"/>
      <c r="F224" s="299"/>
      <c r="G224" s="282"/>
    </row>
    <row r="225" spans="1:7" ht="27">
      <c r="A225" s="8"/>
      <c r="B225" s="10" t="s">
        <v>183</v>
      </c>
      <c r="D225" s="4"/>
      <c r="E225" s="233"/>
    </row>
    <row r="226" spans="1:7">
      <c r="A226" s="8"/>
      <c r="B226" s="197" t="s">
        <v>182</v>
      </c>
      <c r="C226" s="326">
        <v>1850</v>
      </c>
      <c r="D226" s="197" t="s">
        <v>137</v>
      </c>
      <c r="E226" s="231"/>
      <c r="F226" s="297" t="s">
        <v>11</v>
      </c>
      <c r="G226" s="273">
        <f>C226*E226</f>
        <v>0</v>
      </c>
    </row>
    <row r="227" spans="1:7">
      <c r="A227" s="8"/>
      <c r="B227" s="10"/>
      <c r="C227" s="201"/>
      <c r="D227" s="3"/>
      <c r="E227" s="181"/>
    </row>
    <row r="228" spans="1:7" ht="38.25">
      <c r="B228" s="29" t="s">
        <v>124</v>
      </c>
      <c r="C228" s="203"/>
    </row>
    <row r="229" spans="1:7" ht="38.25">
      <c r="B229" s="10" t="s">
        <v>125</v>
      </c>
      <c r="C229" s="204"/>
    </row>
    <row r="230" spans="1:7">
      <c r="A230" s="8"/>
      <c r="B230" s="57"/>
      <c r="C230" s="205"/>
    </row>
    <row r="231" spans="1:7" s="4" customFormat="1" ht="63.75">
      <c r="A231" s="8" t="s">
        <v>452</v>
      </c>
      <c r="B231" s="10" t="s">
        <v>390</v>
      </c>
      <c r="C231" s="205"/>
      <c r="E231" s="233"/>
      <c r="F231" s="298"/>
      <c r="G231" s="281"/>
    </row>
    <row r="232" spans="1:7" s="4" customFormat="1" ht="144.75">
      <c r="A232" s="8" t="s">
        <v>453</v>
      </c>
      <c r="B232" s="58" t="s">
        <v>389</v>
      </c>
      <c r="C232" s="206"/>
      <c r="E232" s="233"/>
      <c r="F232" s="298"/>
      <c r="G232" s="281"/>
    </row>
    <row r="233" spans="1:7" s="4" customFormat="1">
      <c r="A233" s="7"/>
      <c r="B233" s="197" t="s">
        <v>25</v>
      </c>
      <c r="C233" s="263">
        <v>50</v>
      </c>
      <c r="D233" s="197" t="s">
        <v>137</v>
      </c>
      <c r="E233" s="197"/>
      <c r="F233" s="297" t="s">
        <v>11</v>
      </c>
      <c r="G233" s="273">
        <f>C233*E233</f>
        <v>0</v>
      </c>
    </row>
    <row r="234" spans="1:7">
      <c r="A234" s="34"/>
      <c r="B234" s="10"/>
      <c r="C234" s="201"/>
      <c r="D234" s="14"/>
      <c r="E234" s="182"/>
    </row>
    <row r="235" spans="1:7" s="4" customFormat="1" ht="140.25">
      <c r="A235" s="8" t="s">
        <v>454</v>
      </c>
      <c r="B235" s="10" t="s">
        <v>432</v>
      </c>
      <c r="C235" s="205"/>
      <c r="E235" s="233"/>
      <c r="F235" s="298"/>
      <c r="G235" s="281"/>
    </row>
    <row r="236" spans="1:7" s="4" customFormat="1">
      <c r="A236" s="7"/>
      <c r="B236" s="197" t="s">
        <v>25</v>
      </c>
      <c r="C236" s="263">
        <v>100</v>
      </c>
      <c r="D236" s="197" t="s">
        <v>137</v>
      </c>
      <c r="E236" s="197"/>
      <c r="F236" s="297" t="s">
        <v>11</v>
      </c>
      <c r="G236" s="273">
        <f>C236*E236</f>
        <v>0</v>
      </c>
    </row>
    <row r="237" spans="1:7">
      <c r="A237" s="34"/>
      <c r="B237" s="10"/>
      <c r="C237" s="329"/>
      <c r="D237" s="47"/>
      <c r="E237" s="235"/>
    </row>
    <row r="238" spans="1:7" s="4" customFormat="1" ht="51">
      <c r="A238" s="8" t="s">
        <v>455</v>
      </c>
      <c r="B238" s="10" t="s">
        <v>394</v>
      </c>
      <c r="C238" s="205"/>
      <c r="E238" s="233"/>
      <c r="F238" s="298"/>
      <c r="G238" s="281"/>
    </row>
    <row r="239" spans="1:7" s="4" customFormat="1">
      <c r="A239" s="7"/>
      <c r="B239" s="197" t="s">
        <v>38</v>
      </c>
      <c r="C239" s="263">
        <v>100</v>
      </c>
      <c r="D239" s="197" t="s">
        <v>137</v>
      </c>
      <c r="E239" s="197"/>
      <c r="F239" s="297" t="s">
        <v>11</v>
      </c>
      <c r="G239" s="273">
        <f>C239*E239</f>
        <v>0</v>
      </c>
    </row>
    <row r="240" spans="1:7">
      <c r="A240" s="34"/>
      <c r="B240" s="10"/>
      <c r="C240" s="329"/>
      <c r="D240" s="47"/>
      <c r="E240" s="235"/>
    </row>
    <row r="241" spans="1:7" s="4" customFormat="1" ht="102">
      <c r="A241" s="8" t="s">
        <v>456</v>
      </c>
      <c r="B241" s="10" t="s">
        <v>433</v>
      </c>
      <c r="C241" s="205"/>
      <c r="E241" s="233"/>
      <c r="F241" s="298"/>
      <c r="G241" s="281"/>
    </row>
    <row r="242" spans="1:7" s="4" customFormat="1">
      <c r="A242" s="7"/>
      <c r="B242" s="197" t="s">
        <v>25</v>
      </c>
      <c r="C242" s="263">
        <v>50</v>
      </c>
      <c r="D242" s="197" t="s">
        <v>13</v>
      </c>
      <c r="E242" s="197"/>
      <c r="F242" s="297" t="s">
        <v>11</v>
      </c>
      <c r="G242" s="273">
        <f>C242*E242</f>
        <v>0</v>
      </c>
    </row>
    <row r="243" spans="1:7">
      <c r="A243" s="33"/>
      <c r="B243" s="19"/>
      <c r="D243" s="46"/>
      <c r="E243" s="234"/>
    </row>
    <row r="244" spans="1:7">
      <c r="A244" s="12"/>
      <c r="B244" s="270" t="s">
        <v>209</v>
      </c>
      <c r="C244" s="328"/>
      <c r="D244" s="271"/>
      <c r="E244" s="272"/>
      <c r="F244" s="283" t="s">
        <v>11</v>
      </c>
      <c r="G244" s="274">
        <f>SUM(G141:G242)</f>
        <v>0</v>
      </c>
    </row>
    <row r="245" spans="1:7">
      <c r="A245" s="12"/>
      <c r="B245" s="20"/>
    </row>
    <row r="246" spans="1:7">
      <c r="A246" s="12" t="s">
        <v>50</v>
      </c>
      <c r="B246" s="20" t="s">
        <v>51</v>
      </c>
    </row>
    <row r="247" spans="1:7">
      <c r="A247" s="12"/>
      <c r="B247" s="20"/>
    </row>
    <row r="248" spans="1:7" ht="38.25">
      <c r="A248" s="31" t="s">
        <v>52</v>
      </c>
      <c r="B248" s="18" t="s">
        <v>123</v>
      </c>
    </row>
    <row r="249" spans="1:7" ht="38.25">
      <c r="A249" s="31"/>
      <c r="B249" s="18" t="s">
        <v>53</v>
      </c>
    </row>
    <row r="250" spans="1:7" ht="51">
      <c r="A250" s="31"/>
      <c r="B250" s="18" t="s">
        <v>54</v>
      </c>
    </row>
    <row r="251" spans="1:7" ht="63.75">
      <c r="A251" s="31"/>
      <c r="B251" s="19" t="s">
        <v>233</v>
      </c>
    </row>
    <row r="252" spans="1:7" ht="38.25">
      <c r="A252" s="31"/>
      <c r="B252" s="18" t="s">
        <v>55</v>
      </c>
    </row>
    <row r="253" spans="1:7" ht="27">
      <c r="A253" s="31"/>
      <c r="B253" s="18" t="s">
        <v>184</v>
      </c>
    </row>
    <row r="254" spans="1:7">
      <c r="A254" s="31"/>
      <c r="B254" s="197" t="s">
        <v>166</v>
      </c>
      <c r="C254" s="326">
        <v>425</v>
      </c>
      <c r="D254" s="197" t="s">
        <v>137</v>
      </c>
      <c r="E254" s="231"/>
      <c r="F254" s="297" t="s">
        <v>11</v>
      </c>
      <c r="G254" s="273">
        <f>C254*E254</f>
        <v>0</v>
      </c>
    </row>
    <row r="255" spans="1:7">
      <c r="A255" s="31"/>
      <c r="B255" s="22"/>
      <c r="C255" s="201"/>
      <c r="D255" s="1"/>
      <c r="E255" s="180"/>
    </row>
    <row r="256" spans="1:7" ht="25.5">
      <c r="A256" s="16" t="s">
        <v>56</v>
      </c>
      <c r="B256" s="10" t="s">
        <v>234</v>
      </c>
      <c r="C256" s="201"/>
      <c r="D256" s="1"/>
      <c r="E256" s="180"/>
    </row>
    <row r="257" spans="1:7" ht="51">
      <c r="A257" s="49"/>
      <c r="B257" s="22" t="s">
        <v>57</v>
      </c>
      <c r="C257" s="201"/>
      <c r="D257" s="1"/>
      <c r="E257" s="180"/>
    </row>
    <row r="258" spans="1:7" ht="63.75">
      <c r="A258" s="49"/>
      <c r="B258" s="22" t="s">
        <v>58</v>
      </c>
      <c r="C258" s="201"/>
      <c r="D258" s="1"/>
      <c r="E258" s="180"/>
    </row>
    <row r="259" spans="1:7">
      <c r="A259" s="49"/>
      <c r="B259" s="197" t="s">
        <v>135</v>
      </c>
      <c r="C259" s="326">
        <v>1420</v>
      </c>
      <c r="D259" s="197" t="s">
        <v>137</v>
      </c>
      <c r="E259" s="231"/>
      <c r="F259" s="297" t="s">
        <v>11</v>
      </c>
      <c r="G259" s="273">
        <f>C259*E259</f>
        <v>0</v>
      </c>
    </row>
    <row r="260" spans="1:7">
      <c r="A260" s="49"/>
      <c r="B260" s="22"/>
      <c r="C260" s="201"/>
      <c r="D260" s="1"/>
      <c r="E260" s="180"/>
    </row>
    <row r="261" spans="1:7" ht="25.5">
      <c r="A261" s="31" t="s">
        <v>59</v>
      </c>
      <c r="B261" s="19" t="s">
        <v>235</v>
      </c>
    </row>
    <row r="262" spans="1:7" ht="38.25">
      <c r="A262" s="31"/>
      <c r="B262" s="18" t="s">
        <v>60</v>
      </c>
    </row>
    <row r="263" spans="1:7" ht="63.75">
      <c r="A263" s="31"/>
      <c r="B263" s="18" t="s">
        <v>61</v>
      </c>
    </row>
    <row r="264" spans="1:7" ht="51">
      <c r="A264" s="31"/>
      <c r="B264" s="18" t="s">
        <v>62</v>
      </c>
    </row>
    <row r="265" spans="1:7" s="4" customFormat="1" ht="27">
      <c r="A265" s="31" t="s">
        <v>63</v>
      </c>
      <c r="B265" s="18" t="s">
        <v>185</v>
      </c>
      <c r="C265" s="202"/>
      <c r="D265" s="11"/>
      <c r="E265" s="229"/>
      <c r="F265" s="298"/>
      <c r="G265" s="281"/>
    </row>
    <row r="266" spans="1:7" s="4" customFormat="1">
      <c r="A266" s="31"/>
      <c r="B266" s="197" t="s">
        <v>135</v>
      </c>
      <c r="C266" s="326">
        <v>1420</v>
      </c>
      <c r="D266" s="197" t="s">
        <v>137</v>
      </c>
      <c r="E266" s="231"/>
      <c r="F266" s="297" t="s">
        <v>11</v>
      </c>
      <c r="G266" s="273">
        <f>C266*E266</f>
        <v>0</v>
      </c>
    </row>
    <row r="267" spans="1:7" s="4" customFormat="1">
      <c r="A267" s="31"/>
      <c r="B267" s="22"/>
      <c r="C267" s="201"/>
      <c r="D267" s="1"/>
      <c r="E267" s="180"/>
      <c r="F267" s="298"/>
      <c r="G267" s="281"/>
    </row>
    <row r="268" spans="1:7" s="4" customFormat="1" ht="51">
      <c r="A268" s="7" t="s">
        <v>64</v>
      </c>
      <c r="B268" s="10" t="s">
        <v>65</v>
      </c>
      <c r="C268" s="201"/>
      <c r="D268" s="3"/>
      <c r="E268" s="181"/>
      <c r="F268" s="298"/>
      <c r="G268" s="281"/>
    </row>
    <row r="269" spans="1:7" s="4" customFormat="1" ht="38.25">
      <c r="A269" s="36"/>
      <c r="B269" s="10" t="s">
        <v>66</v>
      </c>
      <c r="C269" s="201"/>
      <c r="D269" s="3"/>
      <c r="E269" s="181"/>
      <c r="F269" s="298"/>
      <c r="G269" s="281"/>
    </row>
    <row r="270" spans="1:7" s="4" customFormat="1" ht="25.5">
      <c r="A270" s="36"/>
      <c r="B270" s="10" t="s">
        <v>67</v>
      </c>
      <c r="C270" s="201"/>
      <c r="D270" s="3"/>
      <c r="E270" s="181"/>
      <c r="F270" s="298"/>
      <c r="G270" s="281"/>
    </row>
    <row r="271" spans="1:7" s="4" customFormat="1">
      <c r="A271" s="36"/>
      <c r="B271" s="197" t="s">
        <v>135</v>
      </c>
      <c r="C271" s="326">
        <v>1420</v>
      </c>
      <c r="D271" s="197" t="s">
        <v>137</v>
      </c>
      <c r="E271" s="231"/>
      <c r="F271" s="297" t="s">
        <v>11</v>
      </c>
      <c r="G271" s="273">
        <f>C271*E271</f>
        <v>0</v>
      </c>
    </row>
    <row r="272" spans="1:7" s="4" customFormat="1">
      <c r="A272" s="36"/>
      <c r="B272" s="10"/>
      <c r="C272" s="207"/>
      <c r="D272" s="3"/>
      <c r="E272" s="184"/>
      <c r="F272" s="6"/>
      <c r="G272" s="5"/>
    </row>
    <row r="273" spans="1:7">
      <c r="A273" s="12"/>
      <c r="B273" s="270" t="s">
        <v>210</v>
      </c>
      <c r="C273" s="328"/>
      <c r="D273" s="271"/>
      <c r="E273" s="272"/>
      <c r="F273" s="283" t="s">
        <v>11</v>
      </c>
      <c r="G273" s="274">
        <f>SUM(G248:G271)</f>
        <v>0</v>
      </c>
    </row>
    <row r="274" spans="1:7">
      <c r="A274" s="12"/>
      <c r="B274" s="20"/>
    </row>
    <row r="275" spans="1:7">
      <c r="A275" s="12" t="s">
        <v>68</v>
      </c>
      <c r="B275" s="20" t="s">
        <v>186</v>
      </c>
    </row>
    <row r="276" spans="1:7">
      <c r="A276" s="12"/>
      <c r="B276" s="20"/>
    </row>
    <row r="277" spans="1:7" ht="38.25">
      <c r="A277" s="12"/>
      <c r="B277" s="18" t="s">
        <v>434</v>
      </c>
    </row>
    <row r="278" spans="1:7">
      <c r="A278" s="12"/>
      <c r="B278" s="20"/>
    </row>
    <row r="279" spans="1:7" s="4" customFormat="1" ht="38.25">
      <c r="A279" s="7" t="s">
        <v>69</v>
      </c>
      <c r="B279" s="19" t="s">
        <v>457</v>
      </c>
      <c r="C279" s="202"/>
      <c r="E279" s="233"/>
      <c r="F279" s="298"/>
      <c r="G279" s="281"/>
    </row>
    <row r="280" spans="1:7" s="4" customFormat="1" ht="102">
      <c r="A280" s="7"/>
      <c r="B280" s="19" t="s">
        <v>458</v>
      </c>
      <c r="C280" s="202"/>
      <c r="E280" s="233"/>
      <c r="F280" s="298"/>
      <c r="G280" s="281"/>
    </row>
    <row r="281" spans="1:7">
      <c r="A281" s="31"/>
      <c r="B281" s="197" t="s">
        <v>166</v>
      </c>
      <c r="C281" s="263">
        <v>55</v>
      </c>
      <c r="D281" s="197" t="s">
        <v>137</v>
      </c>
      <c r="E281" s="197"/>
      <c r="F281" s="297" t="s">
        <v>11</v>
      </c>
      <c r="G281" s="273">
        <f>C281*E281</f>
        <v>0</v>
      </c>
    </row>
    <row r="282" spans="1:7">
      <c r="A282" s="33"/>
      <c r="B282" s="26"/>
      <c r="D282" s="46"/>
      <c r="E282" s="234"/>
    </row>
    <row r="283" spans="1:7" s="4" customFormat="1" ht="54">
      <c r="A283" s="7" t="s">
        <v>69</v>
      </c>
      <c r="B283" s="19" t="s">
        <v>459</v>
      </c>
      <c r="C283" s="202"/>
      <c r="E283" s="233"/>
      <c r="F283" s="298"/>
      <c r="G283" s="281"/>
    </row>
    <row r="284" spans="1:7" s="4" customFormat="1" ht="216.75">
      <c r="A284" s="7"/>
      <c r="B284" s="19" t="s">
        <v>187</v>
      </c>
      <c r="C284" s="202"/>
      <c r="E284" s="233"/>
      <c r="F284" s="298"/>
      <c r="G284" s="281"/>
    </row>
    <row r="285" spans="1:7" s="4" customFormat="1" ht="25.5">
      <c r="A285" s="7"/>
      <c r="B285" s="19" t="s">
        <v>188</v>
      </c>
      <c r="C285" s="202"/>
      <c r="E285" s="233"/>
      <c r="F285" s="298"/>
      <c r="G285" s="281"/>
    </row>
    <row r="286" spans="1:7">
      <c r="A286" s="31"/>
      <c r="B286" s="197" t="s">
        <v>166</v>
      </c>
      <c r="C286" s="263">
        <v>44</v>
      </c>
      <c r="D286" s="197" t="s">
        <v>137</v>
      </c>
      <c r="E286" s="197"/>
      <c r="F286" s="297" t="s">
        <v>11</v>
      </c>
      <c r="G286" s="273">
        <f>C286*E286</f>
        <v>0</v>
      </c>
    </row>
    <row r="287" spans="1:7">
      <c r="A287" s="33"/>
      <c r="B287" s="26"/>
      <c r="D287" s="46"/>
      <c r="E287" s="234"/>
    </row>
    <row r="288" spans="1:7">
      <c r="A288" s="12"/>
      <c r="B288" s="270" t="s">
        <v>211</v>
      </c>
      <c r="C288" s="330"/>
      <c r="D288" s="270"/>
      <c r="E288" s="270"/>
      <c r="F288" s="283" t="s">
        <v>11</v>
      </c>
      <c r="G288" s="274">
        <f>SUM(G279:G286)</f>
        <v>0</v>
      </c>
    </row>
    <row r="289" spans="1:7">
      <c r="A289" s="12"/>
      <c r="B289" s="20"/>
      <c r="F289" s="300"/>
    </row>
    <row r="290" spans="1:7" s="4" customFormat="1">
      <c r="A290" s="13" t="s">
        <v>70</v>
      </c>
      <c r="B290" s="27" t="s">
        <v>189</v>
      </c>
      <c r="C290" s="202"/>
      <c r="E290" s="233"/>
      <c r="F290" s="298"/>
      <c r="G290" s="281"/>
    </row>
    <row r="291" spans="1:7" s="4" customFormat="1">
      <c r="A291" s="13"/>
      <c r="B291" s="27"/>
      <c r="C291" s="202"/>
      <c r="E291" s="233"/>
      <c r="F291" s="298"/>
      <c r="G291" s="281"/>
    </row>
    <row r="292" spans="1:7" ht="178.5">
      <c r="A292" s="12"/>
      <c r="B292" s="18" t="s">
        <v>191</v>
      </c>
    </row>
    <row r="293" spans="1:7">
      <c r="A293" s="12"/>
      <c r="B293" s="18"/>
    </row>
    <row r="294" spans="1:7" ht="63.75">
      <c r="A294" s="323" t="s">
        <v>133</v>
      </c>
      <c r="B294" s="18" t="s">
        <v>190</v>
      </c>
    </row>
    <row r="295" spans="1:7" s="4" customFormat="1">
      <c r="A295" s="39"/>
      <c r="B295" s="19" t="s">
        <v>194</v>
      </c>
      <c r="C295" s="202"/>
      <c r="E295" s="233"/>
      <c r="F295" s="298"/>
      <c r="G295" s="281"/>
    </row>
    <row r="296" spans="1:7" s="4" customFormat="1">
      <c r="A296" s="8"/>
      <c r="B296" s="197" t="s">
        <v>192</v>
      </c>
      <c r="C296" s="263">
        <v>6600</v>
      </c>
      <c r="D296" s="197" t="s">
        <v>137</v>
      </c>
      <c r="E296" s="197"/>
      <c r="F296" s="297" t="s">
        <v>11</v>
      </c>
      <c r="G296" s="273">
        <f>C296*E296</f>
        <v>0</v>
      </c>
    </row>
    <row r="297" spans="1:7" s="4" customFormat="1">
      <c r="A297" s="8"/>
      <c r="B297" s="10"/>
      <c r="C297" s="201"/>
      <c r="D297" s="3"/>
      <c r="E297" s="181"/>
      <c r="F297" s="3"/>
      <c r="G297" s="5"/>
    </row>
    <row r="298" spans="1:7" s="4" customFormat="1" ht="63.75">
      <c r="A298" s="323" t="s">
        <v>134</v>
      </c>
      <c r="B298" s="19" t="s">
        <v>193</v>
      </c>
      <c r="C298" s="202"/>
      <c r="E298" s="233"/>
      <c r="F298" s="298"/>
      <c r="G298" s="281"/>
    </row>
    <row r="299" spans="1:7" s="4" customFormat="1">
      <c r="A299" s="8"/>
      <c r="B299" s="19" t="s">
        <v>195</v>
      </c>
      <c r="C299" s="202"/>
      <c r="E299" s="233"/>
      <c r="F299" s="298"/>
      <c r="G299" s="281"/>
    </row>
    <row r="300" spans="1:7" s="4" customFormat="1">
      <c r="A300" s="8"/>
      <c r="B300" s="197" t="s">
        <v>192</v>
      </c>
      <c r="C300" s="263">
        <v>2500</v>
      </c>
      <c r="D300" s="197" t="s">
        <v>137</v>
      </c>
      <c r="E300" s="197"/>
      <c r="F300" s="297" t="s">
        <v>11</v>
      </c>
      <c r="G300" s="273">
        <f>C300*E300</f>
        <v>0</v>
      </c>
    </row>
    <row r="301" spans="1:7">
      <c r="A301" s="31"/>
      <c r="B301" s="18"/>
    </row>
    <row r="302" spans="1:7">
      <c r="A302" s="12"/>
      <c r="B302" s="270" t="s">
        <v>212</v>
      </c>
      <c r="C302" s="330"/>
      <c r="D302" s="270"/>
      <c r="E302" s="270"/>
      <c r="F302" s="283" t="s">
        <v>11</v>
      </c>
      <c r="G302" s="274">
        <f>SUM(G292:G300)</f>
        <v>0</v>
      </c>
    </row>
    <row r="303" spans="1:7">
      <c r="A303" s="12"/>
      <c r="B303" s="20"/>
    </row>
    <row r="304" spans="1:7" s="4" customFormat="1">
      <c r="A304" s="13" t="s">
        <v>71</v>
      </c>
      <c r="B304" s="27" t="s">
        <v>72</v>
      </c>
      <c r="C304" s="202"/>
      <c r="E304" s="233"/>
      <c r="F304" s="298"/>
      <c r="G304" s="281"/>
    </row>
    <row r="305" spans="1:7" s="4" customFormat="1">
      <c r="A305" s="13"/>
      <c r="B305" s="27"/>
      <c r="C305" s="202"/>
      <c r="E305" s="233"/>
      <c r="F305" s="298"/>
      <c r="G305" s="281"/>
    </row>
    <row r="306" spans="1:7" s="4" customFormat="1" ht="25.5">
      <c r="A306" s="8" t="s">
        <v>196</v>
      </c>
      <c r="B306" s="19" t="s">
        <v>73</v>
      </c>
      <c r="C306" s="202"/>
      <c r="E306" s="233"/>
      <c r="F306" s="298"/>
      <c r="G306" s="281"/>
    </row>
    <row r="307" spans="1:7" s="4" customFormat="1" ht="89.25">
      <c r="A307" s="8"/>
      <c r="B307" s="19" t="s">
        <v>74</v>
      </c>
      <c r="C307" s="202"/>
      <c r="E307" s="233"/>
      <c r="F307" s="298"/>
      <c r="G307" s="281"/>
    </row>
    <row r="308" spans="1:7" s="4" customFormat="1" ht="38.25">
      <c r="A308" s="8"/>
      <c r="B308" s="19" t="s">
        <v>1</v>
      </c>
      <c r="C308" s="202"/>
      <c r="E308" s="233"/>
      <c r="F308" s="298"/>
      <c r="G308" s="281"/>
    </row>
    <row r="309" spans="1:7" s="4" customFormat="1">
      <c r="A309" s="8"/>
      <c r="B309" s="197" t="s">
        <v>140</v>
      </c>
      <c r="C309" s="263">
        <v>540</v>
      </c>
      <c r="D309" s="197" t="s">
        <v>137</v>
      </c>
      <c r="E309" s="197"/>
      <c r="F309" s="297" t="s">
        <v>11</v>
      </c>
      <c r="G309" s="273">
        <f>C309*E309</f>
        <v>0</v>
      </c>
    </row>
    <row r="310" spans="1:7">
      <c r="A310" s="31"/>
      <c r="B310" s="18"/>
    </row>
    <row r="311" spans="1:7" ht="38.25">
      <c r="A311" s="31" t="s">
        <v>197</v>
      </c>
      <c r="B311" s="18" t="s">
        <v>75</v>
      </c>
    </row>
    <row r="312" spans="1:7" ht="25.5">
      <c r="A312" s="31"/>
      <c r="B312" s="18" t="s">
        <v>76</v>
      </c>
    </row>
    <row r="313" spans="1:7">
      <c r="A313" s="31"/>
      <c r="B313" s="197" t="s">
        <v>166</v>
      </c>
      <c r="C313" s="263">
        <v>52</v>
      </c>
      <c r="D313" s="197" t="s">
        <v>137</v>
      </c>
      <c r="E313" s="197"/>
      <c r="F313" s="297" t="s">
        <v>11</v>
      </c>
      <c r="G313" s="273">
        <f>C313*E313</f>
        <v>0</v>
      </c>
    </row>
    <row r="314" spans="1:7">
      <c r="A314" s="31"/>
      <c r="B314" s="18"/>
    </row>
    <row r="315" spans="1:7" ht="25.5">
      <c r="A315" s="31" t="s">
        <v>198</v>
      </c>
      <c r="B315" s="18" t="s">
        <v>127</v>
      </c>
    </row>
    <row r="316" spans="1:7" ht="38.25">
      <c r="A316" s="31"/>
      <c r="B316" s="18" t="s">
        <v>77</v>
      </c>
    </row>
    <row r="317" spans="1:7">
      <c r="A317" s="31"/>
      <c r="B317" s="197" t="s">
        <v>135</v>
      </c>
      <c r="C317" s="263">
        <v>345</v>
      </c>
      <c r="D317" s="197" t="s">
        <v>137</v>
      </c>
      <c r="E317" s="197"/>
      <c r="F317" s="297" t="s">
        <v>11</v>
      </c>
      <c r="G317" s="273">
        <f>C317*E317</f>
        <v>0</v>
      </c>
    </row>
    <row r="318" spans="1:7">
      <c r="A318" s="31"/>
      <c r="B318" s="18"/>
    </row>
    <row r="319" spans="1:7" s="4" customFormat="1">
      <c r="A319" s="8" t="s">
        <v>78</v>
      </c>
      <c r="B319" s="19" t="s">
        <v>79</v>
      </c>
      <c r="C319" s="202"/>
      <c r="E319" s="233"/>
      <c r="F319" s="298"/>
      <c r="G319" s="281"/>
    </row>
    <row r="320" spans="1:7" s="4" customFormat="1" ht="63.75">
      <c r="A320" s="8"/>
      <c r="B320" s="19" t="s">
        <v>80</v>
      </c>
      <c r="C320" s="202"/>
      <c r="E320" s="233"/>
      <c r="F320" s="298"/>
      <c r="G320" s="281"/>
    </row>
    <row r="321" spans="1:7" s="4" customFormat="1">
      <c r="A321" s="8"/>
      <c r="B321" s="197" t="s">
        <v>16</v>
      </c>
      <c r="C321" s="263">
        <v>60</v>
      </c>
      <c r="D321" s="197" t="s">
        <v>137</v>
      </c>
      <c r="E321" s="197"/>
      <c r="F321" s="297" t="s">
        <v>11</v>
      </c>
      <c r="G321" s="273">
        <f>C321*E321</f>
        <v>0</v>
      </c>
    </row>
    <row r="322" spans="1:7">
      <c r="A322" s="8"/>
      <c r="B322" s="19"/>
      <c r="C322" s="201"/>
      <c r="D322" s="3"/>
      <c r="E322" s="180"/>
    </row>
    <row r="323" spans="1:7">
      <c r="A323" s="12"/>
      <c r="B323" s="270" t="s">
        <v>213</v>
      </c>
      <c r="C323" s="330"/>
      <c r="D323" s="270"/>
      <c r="E323" s="270"/>
      <c r="F323" s="283" t="s">
        <v>11</v>
      </c>
      <c r="G323" s="274">
        <f>SUM(G309:G321)</f>
        <v>0</v>
      </c>
    </row>
    <row r="324" spans="1:7">
      <c r="A324" s="12"/>
      <c r="B324" s="20"/>
    </row>
    <row r="325" spans="1:7">
      <c r="A325" s="13" t="s">
        <v>199</v>
      </c>
      <c r="B325" s="27" t="s">
        <v>81</v>
      </c>
      <c r="D325" s="4"/>
      <c r="E325" s="233"/>
    </row>
    <row r="326" spans="1:7">
      <c r="A326" s="35"/>
      <c r="B326" s="28"/>
      <c r="D326" s="50"/>
      <c r="E326" s="236"/>
    </row>
    <row r="327" spans="1:7">
      <c r="A327" s="8" t="s">
        <v>200</v>
      </c>
      <c r="B327" s="10" t="s">
        <v>128</v>
      </c>
      <c r="C327" s="201"/>
      <c r="D327" s="3"/>
      <c r="E327" s="180"/>
    </row>
    <row r="328" spans="1:7" ht="63.75">
      <c r="A328" s="8"/>
      <c r="B328" s="10" t="s">
        <v>393</v>
      </c>
      <c r="C328" s="201"/>
      <c r="D328" s="3"/>
      <c r="E328" s="180"/>
    </row>
    <row r="329" spans="1:7" ht="51">
      <c r="A329" s="8"/>
      <c r="B329" s="10" t="s">
        <v>83</v>
      </c>
      <c r="C329" s="201"/>
      <c r="D329" s="3"/>
      <c r="E329" s="180"/>
    </row>
    <row r="330" spans="1:7" ht="25.5">
      <c r="A330" s="31"/>
      <c r="B330" s="10" t="s">
        <v>82</v>
      </c>
      <c r="C330" s="201"/>
      <c r="D330" s="3"/>
      <c r="E330" s="180"/>
    </row>
    <row r="331" spans="1:7">
      <c r="A331" s="31"/>
      <c r="B331" s="197" t="s">
        <v>16</v>
      </c>
      <c r="C331" s="263">
        <v>80</v>
      </c>
      <c r="D331" s="197" t="s">
        <v>137</v>
      </c>
      <c r="E331" s="197"/>
      <c r="F331" s="297" t="s">
        <v>11</v>
      </c>
      <c r="G331" s="273">
        <f>C331*E331</f>
        <v>0</v>
      </c>
    </row>
    <row r="332" spans="1:7">
      <c r="A332" s="31"/>
      <c r="B332" s="19"/>
      <c r="C332" s="201"/>
      <c r="D332" s="3"/>
      <c r="E332" s="180"/>
    </row>
    <row r="333" spans="1:7" s="161" customFormat="1" ht="12.75">
      <c r="A333" s="126" t="s">
        <v>229</v>
      </c>
      <c r="B333" s="126" t="s">
        <v>346</v>
      </c>
      <c r="C333" s="209"/>
      <c r="D333" s="126"/>
      <c r="E333" s="185"/>
      <c r="F333" s="309"/>
      <c r="G333" s="284"/>
    </row>
    <row r="334" spans="1:7" s="161" customFormat="1" ht="63.75">
      <c r="A334" s="66"/>
      <c r="B334" s="101" t="s">
        <v>435</v>
      </c>
      <c r="C334" s="210"/>
      <c r="D334" s="101"/>
      <c r="E334" s="186"/>
      <c r="F334" s="309"/>
      <c r="G334" s="284"/>
    </row>
    <row r="335" spans="1:7" s="161" customFormat="1" ht="12.75">
      <c r="A335" s="66"/>
      <c r="B335" s="162" t="s">
        <v>347</v>
      </c>
      <c r="C335" s="211"/>
      <c r="D335" s="162"/>
      <c r="E335" s="187"/>
      <c r="F335" s="309"/>
      <c r="G335" s="284"/>
    </row>
    <row r="336" spans="1:7" s="161" customFormat="1" ht="12.75">
      <c r="A336" s="66"/>
      <c r="B336" s="263" t="s">
        <v>25</v>
      </c>
      <c r="C336" s="263">
        <v>110</v>
      </c>
      <c r="D336" s="197" t="s">
        <v>137</v>
      </c>
      <c r="E336" s="197"/>
      <c r="F336" s="297" t="s">
        <v>11</v>
      </c>
      <c r="G336" s="273">
        <f>C336*E336</f>
        <v>0</v>
      </c>
    </row>
    <row r="337" spans="1:7" s="161" customFormat="1" ht="12.75">
      <c r="A337" s="66"/>
      <c r="B337" s="128"/>
      <c r="C337" s="212"/>
      <c r="D337" s="128"/>
      <c r="E337" s="188"/>
      <c r="F337" s="93"/>
      <c r="G337" s="102"/>
    </row>
    <row r="338" spans="1:7" s="161" customFormat="1" ht="12.75">
      <c r="A338" s="126" t="s">
        <v>400</v>
      </c>
      <c r="B338" s="126" t="s">
        <v>353</v>
      </c>
      <c r="C338" s="209"/>
      <c r="D338" s="126"/>
      <c r="E338" s="185"/>
      <c r="F338" s="309"/>
      <c r="G338" s="284"/>
    </row>
    <row r="339" spans="1:7" s="161" customFormat="1" ht="25.5">
      <c r="A339" s="66"/>
      <c r="B339" s="101" t="s">
        <v>348</v>
      </c>
      <c r="C339" s="210"/>
      <c r="D339" s="101"/>
      <c r="E339" s="186"/>
      <c r="F339" s="309"/>
      <c r="G339" s="284"/>
    </row>
    <row r="340" spans="1:7" s="161" customFormat="1" ht="12.75">
      <c r="A340" s="66"/>
      <c r="B340" s="126" t="s">
        <v>241</v>
      </c>
      <c r="C340" s="211"/>
      <c r="D340" s="162"/>
      <c r="E340" s="187"/>
      <c r="F340" s="309"/>
      <c r="G340" s="284"/>
    </row>
    <row r="341" spans="1:7" s="161" customFormat="1" ht="12.75">
      <c r="A341" s="66"/>
      <c r="B341" s="263" t="s">
        <v>349</v>
      </c>
      <c r="C341" s="263">
        <v>40</v>
      </c>
      <c r="D341" s="197" t="s">
        <v>137</v>
      </c>
      <c r="E341" s="197"/>
      <c r="F341" s="297" t="s">
        <v>11</v>
      </c>
      <c r="G341" s="273">
        <f>C341*E341</f>
        <v>0</v>
      </c>
    </row>
    <row r="342" spans="1:7" s="161" customFormat="1" ht="12.75">
      <c r="A342" s="66"/>
      <c r="B342" s="128"/>
      <c r="C342" s="212"/>
      <c r="D342" s="128"/>
      <c r="E342" s="188"/>
      <c r="F342" s="93"/>
      <c r="G342" s="102"/>
    </row>
    <row r="343" spans="1:7" s="161" customFormat="1" ht="12.75">
      <c r="A343" s="126" t="s">
        <v>401</v>
      </c>
      <c r="B343" s="126" t="s">
        <v>350</v>
      </c>
      <c r="C343" s="209"/>
      <c r="D343" s="126"/>
      <c r="E343" s="185"/>
      <c r="F343" s="309"/>
      <c r="G343" s="284"/>
    </row>
    <row r="344" spans="1:7" s="161" customFormat="1" ht="63.75">
      <c r="A344" s="66"/>
      <c r="B344" s="101" t="s">
        <v>351</v>
      </c>
      <c r="C344" s="210"/>
      <c r="D344" s="101"/>
      <c r="E344" s="186"/>
      <c r="F344" s="309"/>
      <c r="G344" s="284"/>
    </row>
    <row r="345" spans="1:7" s="161" customFormat="1" ht="12.75">
      <c r="A345" s="66"/>
      <c r="B345" s="162" t="s">
        <v>352</v>
      </c>
      <c r="C345" s="211"/>
      <c r="D345" s="162"/>
      <c r="E345" s="187"/>
      <c r="F345" s="309"/>
      <c r="G345" s="284"/>
    </row>
    <row r="346" spans="1:7" s="161" customFormat="1" ht="12.75">
      <c r="A346" s="66"/>
      <c r="B346" s="197" t="s">
        <v>38</v>
      </c>
      <c r="C346" s="263">
        <v>180</v>
      </c>
      <c r="D346" s="197" t="s">
        <v>137</v>
      </c>
      <c r="E346" s="197"/>
      <c r="F346" s="297" t="s">
        <v>11</v>
      </c>
      <c r="G346" s="273">
        <f>C346*E346</f>
        <v>0</v>
      </c>
    </row>
    <row r="347" spans="1:7" s="161" customFormat="1" ht="12.75">
      <c r="A347" s="66"/>
      <c r="B347" s="99"/>
      <c r="C347" s="212"/>
      <c r="D347" s="128"/>
      <c r="E347" s="188"/>
      <c r="F347" s="93"/>
      <c r="G347" s="102"/>
    </row>
    <row r="348" spans="1:7" s="4" customFormat="1" ht="38.25">
      <c r="A348" s="8" t="s">
        <v>396</v>
      </c>
      <c r="B348" s="10" t="s">
        <v>230</v>
      </c>
      <c r="C348" s="201"/>
      <c r="D348" s="3"/>
      <c r="E348" s="181"/>
      <c r="F348" s="298"/>
      <c r="G348" s="281"/>
    </row>
    <row r="349" spans="1:7" s="4" customFormat="1" ht="25.5">
      <c r="A349" s="8"/>
      <c r="B349" s="10" t="s">
        <v>231</v>
      </c>
      <c r="C349" s="201"/>
      <c r="D349" s="3"/>
      <c r="E349" s="181"/>
      <c r="F349" s="298"/>
      <c r="G349" s="281"/>
    </row>
    <row r="350" spans="1:7" s="4" customFormat="1">
      <c r="A350" s="8"/>
      <c r="B350" s="197" t="s">
        <v>16</v>
      </c>
      <c r="C350" s="263">
        <v>15</v>
      </c>
      <c r="D350" s="197" t="s">
        <v>137</v>
      </c>
      <c r="E350" s="197"/>
      <c r="F350" s="297" t="s">
        <v>11</v>
      </c>
      <c r="G350" s="273">
        <f>C350*E350</f>
        <v>0</v>
      </c>
    </row>
    <row r="351" spans="1:7">
      <c r="A351" s="31"/>
      <c r="B351" s="19"/>
      <c r="C351" s="201"/>
      <c r="D351" s="3"/>
      <c r="E351" s="180"/>
    </row>
    <row r="352" spans="1:7" ht="25.5">
      <c r="A352" s="8" t="s">
        <v>397</v>
      </c>
      <c r="B352" s="10" t="s">
        <v>407</v>
      </c>
      <c r="C352" s="201"/>
      <c r="D352" s="3"/>
      <c r="E352" s="180"/>
    </row>
    <row r="353" spans="1:10">
      <c r="A353" s="31"/>
      <c r="B353" s="10" t="s">
        <v>408</v>
      </c>
      <c r="C353" s="201"/>
      <c r="D353" s="3"/>
      <c r="E353" s="180"/>
    </row>
    <row r="354" spans="1:10">
      <c r="A354" s="31"/>
      <c r="B354" s="197" t="s">
        <v>38</v>
      </c>
      <c r="C354" s="263">
        <v>250</v>
      </c>
      <c r="D354" s="197" t="s">
        <v>137</v>
      </c>
      <c r="E354" s="197"/>
      <c r="F354" s="297" t="s">
        <v>11</v>
      </c>
      <c r="G354" s="273">
        <f>C354*E354</f>
        <v>0</v>
      </c>
    </row>
    <row r="355" spans="1:10">
      <c r="A355" s="31"/>
      <c r="B355" s="19"/>
      <c r="C355" s="201"/>
      <c r="D355" s="3"/>
      <c r="E355" s="180"/>
    </row>
    <row r="356" spans="1:10" ht="76.5">
      <c r="A356" s="7" t="s">
        <v>398</v>
      </c>
      <c r="B356" s="10" t="s">
        <v>436</v>
      </c>
    </row>
    <row r="357" spans="1:10" ht="76.5">
      <c r="A357" s="36"/>
      <c r="B357" s="10" t="s">
        <v>121</v>
      </c>
    </row>
    <row r="358" spans="1:10">
      <c r="A358" s="36"/>
      <c r="B358" s="10" t="s">
        <v>130</v>
      </c>
    </row>
    <row r="359" spans="1:10">
      <c r="A359" s="39"/>
      <c r="B359" s="197" t="s">
        <v>12</v>
      </c>
      <c r="C359" s="263">
        <v>1</v>
      </c>
      <c r="D359" s="197" t="s">
        <v>137</v>
      </c>
      <c r="E359" s="197"/>
      <c r="F359" s="297" t="s">
        <v>11</v>
      </c>
      <c r="G359" s="273">
        <f>C359*E359</f>
        <v>0</v>
      </c>
    </row>
    <row r="360" spans="1:10">
      <c r="A360" s="17"/>
      <c r="B360" s="19"/>
    </row>
    <row r="361" spans="1:10">
      <c r="A361" s="17" t="s">
        <v>399</v>
      </c>
      <c r="B361" s="29" t="s">
        <v>129</v>
      </c>
      <c r="C361" s="227"/>
      <c r="D361" s="15"/>
      <c r="E361" s="237"/>
    </row>
    <row r="362" spans="1:10" ht="140.25">
      <c r="A362" s="36"/>
      <c r="B362" s="10" t="s">
        <v>131</v>
      </c>
      <c r="C362" s="227"/>
      <c r="D362" s="15"/>
      <c r="E362" s="237"/>
    </row>
    <row r="363" spans="1:10" s="72" customFormat="1" ht="89.25">
      <c r="A363" s="67"/>
      <c r="B363" s="19" t="s">
        <v>423</v>
      </c>
      <c r="C363" s="327"/>
      <c r="D363" s="66"/>
      <c r="E363" s="232"/>
      <c r="F363" s="93"/>
      <c r="G363" s="152"/>
      <c r="H363" s="77"/>
      <c r="I363" s="77"/>
      <c r="J363" s="77"/>
    </row>
    <row r="364" spans="1:10">
      <c r="A364" s="36"/>
      <c r="B364" s="10" t="s">
        <v>406</v>
      </c>
      <c r="C364" s="227"/>
      <c r="D364" s="15"/>
      <c r="E364" s="237"/>
    </row>
    <row r="365" spans="1:10">
      <c r="A365" s="36"/>
      <c r="B365" s="197" t="s">
        <v>15</v>
      </c>
      <c r="C365" s="263">
        <v>1</v>
      </c>
      <c r="D365" s="197" t="s">
        <v>137</v>
      </c>
      <c r="E365" s="197"/>
      <c r="F365" s="297" t="s">
        <v>11</v>
      </c>
      <c r="G365" s="273">
        <f>C365*E365</f>
        <v>0</v>
      </c>
    </row>
    <row r="366" spans="1:10">
      <c r="A366" s="36"/>
      <c r="B366" s="10"/>
      <c r="C366" s="227"/>
      <c r="D366" s="15"/>
      <c r="E366" s="237"/>
    </row>
    <row r="367" spans="1:10">
      <c r="A367" s="12"/>
      <c r="B367" s="270" t="s">
        <v>214</v>
      </c>
      <c r="C367" s="330"/>
      <c r="D367" s="270"/>
      <c r="E367" s="270"/>
      <c r="F367" s="283" t="s">
        <v>11</v>
      </c>
      <c r="G367" s="274">
        <f>SUM(G328:G365)</f>
        <v>0</v>
      </c>
    </row>
    <row r="368" spans="1:10">
      <c r="A368" s="12"/>
      <c r="B368" s="20"/>
      <c r="F368" s="300"/>
    </row>
    <row r="369" spans="1:8">
      <c r="A369" s="12"/>
      <c r="B369" s="20"/>
    </row>
    <row r="370" spans="1:8">
      <c r="A370" s="54"/>
      <c r="B370" s="21" t="s">
        <v>113</v>
      </c>
      <c r="C370" s="331"/>
      <c r="D370" s="20"/>
      <c r="E370" s="238"/>
      <c r="F370" s="301"/>
      <c r="G370" s="285"/>
      <c r="H370" s="54"/>
    </row>
    <row r="371" spans="1:8">
      <c r="A371" s="55" t="s">
        <v>8</v>
      </c>
      <c r="B371" s="55" t="s">
        <v>9</v>
      </c>
      <c r="C371" s="327"/>
      <c r="D371" s="55"/>
      <c r="E371" s="189"/>
      <c r="F371" s="302" t="s">
        <v>11</v>
      </c>
      <c r="G371" s="308">
        <f>G136</f>
        <v>0</v>
      </c>
      <c r="H371" s="41"/>
    </row>
    <row r="372" spans="1:8">
      <c r="A372" s="55" t="s">
        <v>17</v>
      </c>
      <c r="B372" s="55" t="s">
        <v>18</v>
      </c>
      <c r="C372" s="327"/>
      <c r="D372" s="55"/>
      <c r="E372" s="196"/>
      <c r="F372" s="302" t="s">
        <v>11</v>
      </c>
      <c r="G372" s="308">
        <f>G244</f>
        <v>0</v>
      </c>
      <c r="H372" s="41"/>
    </row>
    <row r="373" spans="1:8">
      <c r="A373" s="55" t="s">
        <v>50</v>
      </c>
      <c r="B373" s="55" t="s">
        <v>51</v>
      </c>
      <c r="C373" s="327"/>
      <c r="D373" s="55"/>
      <c r="E373" s="189"/>
      <c r="F373" s="302" t="s">
        <v>11</v>
      </c>
      <c r="G373" s="308">
        <f>G273</f>
        <v>0</v>
      </c>
      <c r="H373" s="41"/>
    </row>
    <row r="374" spans="1:8">
      <c r="A374" s="55" t="s">
        <v>68</v>
      </c>
      <c r="B374" s="55" t="s">
        <v>116</v>
      </c>
      <c r="C374" s="327"/>
      <c r="D374" s="55"/>
      <c r="E374" s="189"/>
      <c r="F374" s="302" t="s">
        <v>11</v>
      </c>
      <c r="G374" s="308">
        <f>G288</f>
        <v>0</v>
      </c>
      <c r="H374" s="41"/>
    </row>
    <row r="375" spans="1:8">
      <c r="A375" s="55" t="s">
        <v>70</v>
      </c>
      <c r="B375" s="55" t="s">
        <v>189</v>
      </c>
      <c r="C375" s="327"/>
      <c r="D375" s="55"/>
      <c r="E375" s="189"/>
      <c r="F375" s="302" t="s">
        <v>11</v>
      </c>
      <c r="G375" s="308">
        <f>G302</f>
        <v>0</v>
      </c>
      <c r="H375" s="41"/>
    </row>
    <row r="376" spans="1:8">
      <c r="A376" s="55" t="s">
        <v>204</v>
      </c>
      <c r="B376" s="55" t="s">
        <v>72</v>
      </c>
      <c r="C376" s="327"/>
      <c r="D376" s="55"/>
      <c r="E376" s="189"/>
      <c r="F376" s="302" t="s">
        <v>11</v>
      </c>
      <c r="G376" s="308">
        <f>G323</f>
        <v>0</v>
      </c>
      <c r="H376" s="41"/>
    </row>
    <row r="377" spans="1:8">
      <c r="A377" s="55" t="s">
        <v>199</v>
      </c>
      <c r="B377" s="55" t="s">
        <v>117</v>
      </c>
      <c r="C377" s="327"/>
      <c r="D377" s="55"/>
      <c r="E377" s="189"/>
      <c r="F377" s="302" t="s">
        <v>11</v>
      </c>
      <c r="G377" s="308">
        <f>G367</f>
        <v>0</v>
      </c>
      <c r="H377" s="41"/>
    </row>
    <row r="378" spans="1:8">
      <c r="A378" s="12"/>
      <c r="B378" s="21" t="s">
        <v>215</v>
      </c>
      <c r="D378" s="53"/>
      <c r="E378" s="313"/>
      <c r="F378" s="314" t="s">
        <v>11</v>
      </c>
      <c r="G378" s="315">
        <f>SUM(G371:G377)</f>
        <v>0</v>
      </c>
    </row>
    <row r="379" spans="1:8">
      <c r="A379" s="12"/>
      <c r="B379" s="20"/>
    </row>
    <row r="380" spans="1:8" s="61" customFormat="1" ht="12.75">
      <c r="A380" s="59"/>
      <c r="B380" s="177"/>
      <c r="C380" s="332"/>
      <c r="D380" s="60"/>
      <c r="E380" s="239"/>
      <c r="F380" s="60"/>
      <c r="G380" s="60"/>
    </row>
    <row r="381" spans="1:8" s="63" customFormat="1" ht="18">
      <c r="A381" s="37" t="s">
        <v>4</v>
      </c>
      <c r="B381" s="20" t="s">
        <v>277</v>
      </c>
      <c r="C381" s="213"/>
      <c r="D381" s="62"/>
      <c r="E381" s="240"/>
      <c r="F381" s="310"/>
      <c r="G381" s="287"/>
    </row>
    <row r="382" spans="1:8" s="61" customFormat="1" ht="12.75">
      <c r="A382" s="59"/>
      <c r="B382" s="177"/>
      <c r="C382" s="332"/>
      <c r="D382" s="60"/>
      <c r="E382" s="239"/>
      <c r="F382" s="60"/>
      <c r="G382" s="60"/>
    </row>
    <row r="383" spans="1:8" s="63" customFormat="1" ht="28.5">
      <c r="A383" s="13" t="s">
        <v>268</v>
      </c>
      <c r="B383" s="27" t="s">
        <v>237</v>
      </c>
      <c r="C383" s="213"/>
      <c r="D383" s="62"/>
      <c r="E383" s="240"/>
      <c r="F383" s="310"/>
      <c r="G383" s="287"/>
    </row>
    <row r="384" spans="1:8" s="61" customFormat="1" ht="12.75">
      <c r="A384" s="59"/>
      <c r="B384" s="177"/>
      <c r="C384" s="332"/>
      <c r="D384" s="60"/>
      <c r="E384" s="239"/>
      <c r="F384" s="60"/>
      <c r="G384" s="60"/>
    </row>
    <row r="385" spans="1:10" s="61" customFormat="1" ht="51">
      <c r="A385" s="64" t="s">
        <v>89</v>
      </c>
      <c r="B385" s="101" t="s">
        <v>437</v>
      </c>
      <c r="C385" s="327"/>
      <c r="D385" s="66"/>
      <c r="E385" s="232"/>
      <c r="F385" s="93"/>
      <c r="G385" s="60"/>
    </row>
    <row r="386" spans="1:10" s="61" customFormat="1">
      <c r="A386" s="67"/>
      <c r="B386" s="101" t="s">
        <v>238</v>
      </c>
      <c r="C386" s="220"/>
      <c r="D386" s="69"/>
      <c r="E386" s="190"/>
      <c r="F386" s="79"/>
      <c r="G386" s="60"/>
    </row>
    <row r="387" spans="1:10" s="61" customFormat="1">
      <c r="A387" s="67"/>
      <c r="B387" s="197" t="s">
        <v>16</v>
      </c>
      <c r="C387" s="263">
        <v>244</v>
      </c>
      <c r="D387" s="197" t="s">
        <v>137</v>
      </c>
      <c r="E387" s="197"/>
      <c r="F387" s="297" t="s">
        <v>11</v>
      </c>
      <c r="G387" s="273">
        <f>C387*E387</f>
        <v>0</v>
      </c>
    </row>
    <row r="388" spans="1:10" s="61" customFormat="1">
      <c r="A388" s="67"/>
      <c r="B388" s="57"/>
      <c r="C388" s="220"/>
      <c r="D388" s="69"/>
      <c r="E388" s="190"/>
      <c r="F388" s="79"/>
      <c r="G388" s="60"/>
    </row>
    <row r="389" spans="1:10" s="72" customFormat="1" ht="76.5">
      <c r="A389" s="64" t="s">
        <v>93</v>
      </c>
      <c r="B389" s="101" t="s">
        <v>239</v>
      </c>
      <c r="C389" s="327"/>
      <c r="D389" s="66"/>
      <c r="E389" s="232"/>
      <c r="F389" s="93"/>
      <c r="G389" s="288"/>
      <c r="H389" s="77"/>
      <c r="I389" s="77"/>
      <c r="J389" s="77"/>
    </row>
    <row r="390" spans="1:10" s="72" customFormat="1" ht="38.25">
      <c r="A390" s="64"/>
      <c r="B390" s="101" t="s">
        <v>240</v>
      </c>
      <c r="C390" s="327"/>
      <c r="D390" s="66"/>
      <c r="E390" s="232"/>
      <c r="F390" s="93"/>
      <c r="G390" s="288"/>
      <c r="H390" s="77"/>
      <c r="I390" s="77"/>
      <c r="J390" s="77"/>
    </row>
    <row r="391" spans="1:10" s="72" customFormat="1">
      <c r="A391" s="67"/>
      <c r="B391" s="101" t="s">
        <v>241</v>
      </c>
      <c r="C391" s="220"/>
      <c r="D391" s="69"/>
      <c r="E391" s="190"/>
      <c r="F391" s="79"/>
      <c r="G391" s="288"/>
      <c r="H391" s="77"/>
      <c r="I391" s="77"/>
      <c r="J391" s="77"/>
    </row>
    <row r="392" spans="1:10" s="72" customFormat="1">
      <c r="A392" s="67"/>
      <c r="B392" s="197" t="s">
        <v>15</v>
      </c>
      <c r="C392" s="263">
        <v>2</v>
      </c>
      <c r="D392" s="197" t="s">
        <v>137</v>
      </c>
      <c r="E392" s="197"/>
      <c r="F392" s="297" t="s">
        <v>11</v>
      </c>
      <c r="G392" s="273">
        <f>C392*E392</f>
        <v>0</v>
      </c>
      <c r="H392" s="78"/>
      <c r="I392" s="77"/>
      <c r="J392" s="77"/>
    </row>
    <row r="393" spans="1:10" s="72" customFormat="1">
      <c r="A393" s="67"/>
      <c r="B393" s="101"/>
      <c r="C393" s="220"/>
      <c r="D393" s="75"/>
      <c r="E393" s="190"/>
      <c r="F393" s="80"/>
      <c r="G393" s="288"/>
      <c r="H393" s="78"/>
      <c r="I393" s="77"/>
      <c r="J393" s="77"/>
    </row>
    <row r="394" spans="1:10" s="72" customFormat="1" ht="63.75">
      <c r="A394" s="64" t="s">
        <v>96</v>
      </c>
      <c r="B394" s="101" t="s">
        <v>242</v>
      </c>
      <c r="C394" s="327"/>
      <c r="D394" s="66"/>
      <c r="E394" s="232"/>
      <c r="F394" s="93"/>
      <c r="G394" s="288"/>
      <c r="H394" s="77"/>
      <c r="I394" s="77"/>
      <c r="J394" s="77"/>
    </row>
    <row r="395" spans="1:10" s="72" customFormat="1" ht="38.25">
      <c r="A395" s="64"/>
      <c r="B395" s="101" t="s">
        <v>240</v>
      </c>
      <c r="C395" s="327"/>
      <c r="D395" s="66"/>
      <c r="E395" s="232"/>
      <c r="F395" s="93"/>
      <c r="G395" s="288"/>
      <c r="H395" s="77"/>
      <c r="I395" s="77"/>
      <c r="J395" s="77"/>
    </row>
    <row r="396" spans="1:10" s="72" customFormat="1">
      <c r="A396" s="67"/>
      <c r="B396" s="101" t="s">
        <v>163</v>
      </c>
      <c r="C396" s="327"/>
      <c r="D396" s="66"/>
      <c r="E396" s="232"/>
      <c r="F396" s="93"/>
      <c r="G396" s="152"/>
      <c r="H396" s="77"/>
      <c r="I396" s="77"/>
      <c r="J396" s="77"/>
    </row>
    <row r="397" spans="1:10" s="72" customFormat="1">
      <c r="A397" s="67"/>
      <c r="B397" s="197" t="s">
        <v>140</v>
      </c>
      <c r="C397" s="263">
        <v>60</v>
      </c>
      <c r="D397" s="197" t="s">
        <v>137</v>
      </c>
      <c r="E397" s="197"/>
      <c r="F397" s="297" t="s">
        <v>11</v>
      </c>
      <c r="G397" s="273">
        <f>C397*E397</f>
        <v>0</v>
      </c>
      <c r="H397" s="77"/>
      <c r="I397" s="77"/>
      <c r="J397" s="77"/>
    </row>
    <row r="398" spans="1:10" s="72" customFormat="1">
      <c r="A398" s="67"/>
      <c r="B398" s="101"/>
      <c r="C398" s="220"/>
      <c r="D398" s="75"/>
      <c r="E398" s="190"/>
      <c r="F398" s="80"/>
      <c r="G398" s="288"/>
      <c r="H398" s="78"/>
      <c r="I398" s="77"/>
      <c r="J398" s="77"/>
    </row>
    <row r="399" spans="1:10" s="149" customFormat="1" ht="15">
      <c r="A399" s="148" t="s">
        <v>402</v>
      </c>
      <c r="B399" s="115" t="s">
        <v>412</v>
      </c>
      <c r="C399" s="190"/>
      <c r="D399" s="80"/>
      <c r="E399" s="157"/>
      <c r="F399" s="80"/>
      <c r="G399" s="157"/>
    </row>
    <row r="400" spans="1:10" s="264" customFormat="1" ht="76.5">
      <c r="A400" s="64"/>
      <c r="B400" s="65" t="s">
        <v>413</v>
      </c>
      <c r="C400" s="244"/>
      <c r="D400" s="86"/>
      <c r="E400" s="66"/>
      <c r="F400" s="93"/>
      <c r="G400" s="275"/>
      <c r="H400" s="76"/>
      <c r="I400" s="76"/>
      <c r="J400" s="76"/>
    </row>
    <row r="401" spans="1:10" s="264" customFormat="1" ht="51">
      <c r="A401" s="64"/>
      <c r="B401" s="65" t="s">
        <v>414</v>
      </c>
      <c r="C401" s="244"/>
      <c r="D401" s="86"/>
      <c r="E401" s="66"/>
      <c r="F401" s="93"/>
      <c r="G401" s="275"/>
      <c r="H401" s="76"/>
      <c r="I401" s="76"/>
      <c r="J401" s="76"/>
    </row>
    <row r="402" spans="1:10" s="264" customFormat="1" ht="63.75">
      <c r="A402" s="64"/>
      <c r="B402" s="65" t="s">
        <v>415</v>
      </c>
      <c r="C402" s="244"/>
      <c r="D402" s="86"/>
      <c r="E402" s="66"/>
      <c r="F402" s="93"/>
      <c r="G402" s="275"/>
      <c r="H402" s="76"/>
      <c r="I402" s="76"/>
      <c r="J402" s="76"/>
    </row>
    <row r="403" spans="1:10" s="264" customFormat="1">
      <c r="A403" s="64"/>
      <c r="B403" s="101" t="s">
        <v>416</v>
      </c>
      <c r="C403" s="232"/>
      <c r="D403" s="66"/>
      <c r="E403" s="66"/>
      <c r="F403" s="93"/>
      <c r="G403" s="275"/>
      <c r="H403" s="76"/>
      <c r="I403" s="76"/>
      <c r="J403" s="76"/>
    </row>
    <row r="404" spans="1:10" s="264" customFormat="1">
      <c r="A404" s="64"/>
      <c r="B404" s="265" t="s">
        <v>267</v>
      </c>
      <c r="C404" s="266">
        <v>244</v>
      </c>
      <c r="D404" s="71" t="s">
        <v>137</v>
      </c>
      <c r="E404" s="267"/>
      <c r="F404" s="89" t="s">
        <v>11</v>
      </c>
      <c r="G404" s="276">
        <f>C404*E404</f>
        <v>0</v>
      </c>
      <c r="H404" s="76"/>
      <c r="I404" s="76"/>
      <c r="J404" s="76"/>
    </row>
    <row r="405" spans="1:10" s="264" customFormat="1">
      <c r="A405" s="64"/>
      <c r="B405" s="268"/>
      <c r="C405" s="250"/>
      <c r="D405" s="88"/>
      <c r="E405" s="269"/>
      <c r="F405" s="79"/>
      <c r="G405" s="275"/>
      <c r="H405" s="76"/>
      <c r="I405" s="76"/>
      <c r="J405" s="76"/>
    </row>
    <row r="406" spans="1:10" s="149" customFormat="1" ht="114.75">
      <c r="A406" s="148" t="s">
        <v>422</v>
      </c>
      <c r="B406" s="101" t="s">
        <v>418</v>
      </c>
      <c r="C406" s="190"/>
      <c r="D406" s="119"/>
      <c r="E406" s="120"/>
      <c r="F406" s="119"/>
      <c r="G406" s="157"/>
    </row>
    <row r="407" spans="1:10" s="149" customFormat="1" ht="25.5">
      <c r="A407" s="148"/>
      <c r="B407" s="101" t="s">
        <v>419</v>
      </c>
      <c r="C407" s="190"/>
      <c r="D407" s="119"/>
      <c r="E407" s="120"/>
      <c r="F407" s="119"/>
      <c r="G407" s="157"/>
    </row>
    <row r="408" spans="1:10" s="149" customFormat="1" ht="38.25">
      <c r="A408" s="153"/>
      <c r="B408" s="101" t="s">
        <v>420</v>
      </c>
      <c r="C408" s="190"/>
      <c r="D408" s="119"/>
      <c r="E408" s="120"/>
      <c r="F408" s="119"/>
      <c r="G408" s="157"/>
    </row>
    <row r="409" spans="1:10" s="149" customFormat="1" ht="63.75">
      <c r="A409" s="153"/>
      <c r="B409" s="101" t="s">
        <v>421</v>
      </c>
      <c r="C409" s="190"/>
      <c r="D409" s="119"/>
      <c r="E409" s="120"/>
      <c r="F409" s="119"/>
      <c r="G409" s="157"/>
    </row>
    <row r="410" spans="1:10" s="264" customFormat="1">
      <c r="A410" s="64"/>
      <c r="B410" s="101" t="s">
        <v>416</v>
      </c>
      <c r="C410" s="232"/>
      <c r="D410" s="66"/>
      <c r="E410" s="66"/>
      <c r="F410" s="93"/>
      <c r="G410" s="275"/>
      <c r="H410" s="76"/>
      <c r="I410" s="76"/>
      <c r="J410" s="76"/>
    </row>
    <row r="411" spans="1:10" s="264" customFormat="1">
      <c r="A411" s="64"/>
      <c r="B411" s="101" t="s">
        <v>417</v>
      </c>
      <c r="C411" s="232"/>
      <c r="D411" s="66"/>
      <c r="E411" s="66"/>
      <c r="F411" s="93"/>
      <c r="G411" s="275"/>
      <c r="H411" s="76"/>
      <c r="I411" s="76"/>
      <c r="J411" s="76"/>
    </row>
    <row r="412" spans="1:10" s="264" customFormat="1">
      <c r="A412" s="64"/>
      <c r="B412" s="265" t="s">
        <v>267</v>
      </c>
      <c r="C412" s="266">
        <v>244</v>
      </c>
      <c r="D412" s="71" t="s">
        <v>137</v>
      </c>
      <c r="E412" s="267"/>
      <c r="F412" s="89" t="s">
        <v>11</v>
      </c>
      <c r="G412" s="276">
        <f>C412*E412</f>
        <v>0</v>
      </c>
      <c r="H412" s="76"/>
      <c r="I412" s="76"/>
      <c r="J412" s="76"/>
    </row>
    <row r="413" spans="1:10" s="264" customFormat="1">
      <c r="A413" s="64"/>
      <c r="B413" s="65"/>
      <c r="C413" s="250"/>
      <c r="D413" s="75"/>
      <c r="E413" s="269"/>
      <c r="F413" s="80"/>
      <c r="G413" s="102"/>
      <c r="H413" s="76"/>
      <c r="I413" s="76"/>
      <c r="J413" s="76"/>
    </row>
    <row r="414" spans="1:10" s="81" customFormat="1" ht="25.5">
      <c r="A414" s="104"/>
      <c r="B414" s="270" t="s">
        <v>269</v>
      </c>
      <c r="C414" s="330"/>
      <c r="D414" s="270"/>
      <c r="E414" s="270"/>
      <c r="F414" s="283" t="s">
        <v>11</v>
      </c>
      <c r="G414" s="274">
        <f>SUM(G384:G412)</f>
        <v>0</v>
      </c>
    </row>
    <row r="415" spans="1:10" s="81" customFormat="1" ht="18">
      <c r="A415" s="104"/>
      <c r="B415" s="20"/>
      <c r="C415" s="214"/>
      <c r="D415" s="105"/>
      <c r="E415" s="242"/>
      <c r="F415" s="303"/>
      <c r="G415" s="289"/>
    </row>
    <row r="416" spans="1:10" s="72" customFormat="1">
      <c r="A416" s="64"/>
      <c r="B416" s="57"/>
      <c r="C416" s="220"/>
      <c r="D416" s="79"/>
      <c r="E416" s="190"/>
      <c r="F416" s="79"/>
      <c r="G416" s="288"/>
      <c r="H416" s="77"/>
      <c r="I416" s="77"/>
      <c r="J416" s="77"/>
    </row>
    <row r="417" spans="1:11" s="63" customFormat="1" ht="18">
      <c r="A417" s="13" t="s">
        <v>270</v>
      </c>
      <c r="B417" s="27" t="s">
        <v>18</v>
      </c>
      <c r="C417" s="213"/>
      <c r="D417" s="62"/>
      <c r="E417" s="243"/>
      <c r="F417" s="310"/>
      <c r="G417" s="290"/>
      <c r="H417" s="62"/>
      <c r="I417" s="62"/>
      <c r="J417" s="62"/>
      <c r="K417" s="62"/>
    </row>
    <row r="418" spans="1:11" s="72" customFormat="1">
      <c r="A418" s="82"/>
      <c r="B418" s="115"/>
      <c r="C418" s="333"/>
      <c r="D418" s="83"/>
      <c r="E418" s="190"/>
      <c r="F418" s="79"/>
      <c r="G418" s="288"/>
      <c r="H418" s="77"/>
      <c r="I418" s="77"/>
      <c r="J418" s="77"/>
    </row>
    <row r="419" spans="1:11" s="85" customFormat="1" ht="89.25">
      <c r="A419" s="64" t="s">
        <v>271</v>
      </c>
      <c r="B419" s="101" t="s">
        <v>244</v>
      </c>
      <c r="C419" s="327"/>
      <c r="D419" s="66"/>
      <c r="E419" s="232"/>
      <c r="F419" s="93"/>
      <c r="G419" s="291"/>
      <c r="H419" s="84"/>
      <c r="I419" s="84"/>
      <c r="J419" s="84"/>
    </row>
    <row r="420" spans="1:11" s="85" customFormat="1" ht="38.25">
      <c r="A420" s="64"/>
      <c r="B420" s="101" t="s">
        <v>438</v>
      </c>
      <c r="C420" s="327"/>
      <c r="D420" s="66"/>
      <c r="E420" s="232"/>
      <c r="F420" s="93"/>
      <c r="G420" s="291"/>
      <c r="H420" s="84"/>
      <c r="I420" s="84"/>
      <c r="J420" s="84"/>
    </row>
    <row r="421" spans="1:11" s="85" customFormat="1" ht="63.75">
      <c r="A421" s="64"/>
      <c r="B421" s="101" t="s">
        <v>245</v>
      </c>
      <c r="C421" s="327"/>
      <c r="D421" s="66"/>
      <c r="E421" s="232"/>
      <c r="F421" s="93"/>
      <c r="G421" s="291"/>
      <c r="H421" s="84"/>
      <c r="I421" s="84"/>
      <c r="J421" s="84"/>
    </row>
    <row r="422" spans="1:11" s="85" customFormat="1" ht="76.5">
      <c r="A422" s="64"/>
      <c r="B422" s="101" t="s">
        <v>246</v>
      </c>
      <c r="C422" s="334"/>
      <c r="D422" s="86"/>
      <c r="E422" s="244"/>
      <c r="F422" s="93"/>
      <c r="G422" s="291"/>
      <c r="H422" s="84"/>
      <c r="I422" s="84"/>
      <c r="J422" s="84"/>
    </row>
    <row r="423" spans="1:11" s="85" customFormat="1" ht="25.5">
      <c r="A423" s="64"/>
      <c r="B423" s="101" t="s">
        <v>247</v>
      </c>
      <c r="C423" s="334"/>
      <c r="D423" s="86"/>
      <c r="E423" s="244"/>
      <c r="F423" s="93"/>
      <c r="G423" s="291"/>
      <c r="H423" s="84"/>
      <c r="I423" s="84"/>
      <c r="J423" s="84"/>
    </row>
    <row r="424" spans="1:11" s="85" customFormat="1" ht="25.5">
      <c r="A424" s="67"/>
      <c r="B424" s="101" t="s">
        <v>248</v>
      </c>
      <c r="C424" s="334"/>
      <c r="D424" s="86"/>
      <c r="E424" s="244"/>
      <c r="F424" s="93"/>
      <c r="G424" s="291"/>
      <c r="H424" s="84"/>
      <c r="I424" s="84"/>
      <c r="J424" s="84"/>
    </row>
    <row r="425" spans="1:11" s="85" customFormat="1">
      <c r="A425" s="67"/>
      <c r="B425" s="115" t="s">
        <v>249</v>
      </c>
      <c r="C425" s="334"/>
      <c r="D425" s="86"/>
      <c r="E425" s="244"/>
      <c r="F425" s="93"/>
      <c r="G425" s="291"/>
      <c r="H425" s="84"/>
      <c r="I425" s="84"/>
      <c r="J425" s="84"/>
    </row>
    <row r="426" spans="1:11" s="85" customFormat="1" ht="25.5">
      <c r="A426" s="64"/>
      <c r="B426" s="101" t="s">
        <v>250</v>
      </c>
      <c r="C426" s="334"/>
      <c r="D426" s="86"/>
      <c r="E426" s="244"/>
      <c r="F426" s="93"/>
      <c r="G426" s="291"/>
      <c r="H426" s="84"/>
      <c r="I426" s="84"/>
      <c r="J426" s="84"/>
    </row>
    <row r="427" spans="1:11" s="85" customFormat="1">
      <c r="A427" s="64"/>
      <c r="B427" s="197" t="s">
        <v>251</v>
      </c>
      <c r="C427" s="263">
        <v>500</v>
      </c>
      <c r="D427" s="197" t="s">
        <v>137</v>
      </c>
      <c r="E427" s="197"/>
      <c r="F427" s="297" t="s">
        <v>11</v>
      </c>
      <c r="G427" s="273">
        <f>C427*E427</f>
        <v>0</v>
      </c>
      <c r="H427" s="84"/>
      <c r="I427" s="84"/>
      <c r="J427" s="84"/>
    </row>
    <row r="428" spans="1:11" s="85" customFormat="1">
      <c r="A428" s="64"/>
      <c r="B428" s="101"/>
      <c r="C428" s="329"/>
      <c r="D428" s="75"/>
      <c r="E428" s="190"/>
      <c r="F428" s="80"/>
      <c r="G428" s="291"/>
      <c r="H428" s="84"/>
      <c r="I428" s="84"/>
      <c r="J428" s="84"/>
    </row>
    <row r="429" spans="1:11" s="72" customFormat="1" ht="114.75">
      <c r="A429" s="64" t="s">
        <v>106</v>
      </c>
      <c r="B429" s="101" t="s">
        <v>409</v>
      </c>
      <c r="C429" s="334"/>
      <c r="D429" s="86"/>
      <c r="E429" s="244"/>
      <c r="F429" s="93"/>
      <c r="G429" s="288"/>
      <c r="H429" s="77"/>
      <c r="I429" s="77"/>
      <c r="J429" s="77"/>
    </row>
    <row r="430" spans="1:11" s="72" customFormat="1">
      <c r="A430" s="67"/>
      <c r="B430" s="101" t="s">
        <v>252</v>
      </c>
      <c r="C430" s="335"/>
      <c r="D430" s="87"/>
      <c r="E430" s="245"/>
      <c r="F430" s="93"/>
      <c r="G430" s="288"/>
      <c r="H430" s="77"/>
      <c r="I430" s="77"/>
      <c r="J430" s="77"/>
    </row>
    <row r="431" spans="1:11" s="72" customFormat="1">
      <c r="A431" s="67"/>
      <c r="B431" s="197" t="s">
        <v>182</v>
      </c>
      <c r="C431" s="263">
        <v>195</v>
      </c>
      <c r="D431" s="197" t="s">
        <v>137</v>
      </c>
      <c r="E431" s="197"/>
      <c r="F431" s="297" t="s">
        <v>11</v>
      </c>
      <c r="G431" s="273">
        <f>C431*E431</f>
        <v>0</v>
      </c>
      <c r="H431" s="77"/>
      <c r="I431" s="77"/>
      <c r="J431" s="77"/>
    </row>
    <row r="432" spans="1:11" s="72" customFormat="1">
      <c r="A432" s="64"/>
      <c r="B432" s="57"/>
      <c r="C432" s="329"/>
      <c r="D432" s="88"/>
      <c r="E432" s="190"/>
      <c r="F432" s="79"/>
      <c r="G432" s="288"/>
      <c r="H432" s="77"/>
      <c r="I432" s="77"/>
      <c r="J432" s="77"/>
    </row>
    <row r="433" spans="1:10" s="72" customFormat="1" ht="153">
      <c r="A433" s="64" t="s">
        <v>107</v>
      </c>
      <c r="B433" s="101" t="s">
        <v>253</v>
      </c>
      <c r="C433" s="334"/>
      <c r="D433" s="86"/>
      <c r="E433" s="244"/>
      <c r="F433" s="93"/>
      <c r="G433" s="288"/>
      <c r="H433" s="77"/>
      <c r="I433" s="77"/>
      <c r="J433" s="77"/>
    </row>
    <row r="434" spans="1:10" s="72" customFormat="1" ht="25.5">
      <c r="A434" s="67"/>
      <c r="B434" s="101" t="s">
        <v>248</v>
      </c>
      <c r="C434" s="335"/>
      <c r="D434" s="87"/>
      <c r="E434" s="245"/>
      <c r="F434" s="93"/>
      <c r="G434" s="288"/>
      <c r="H434" s="77"/>
      <c r="I434" s="77"/>
      <c r="J434" s="77"/>
    </row>
    <row r="435" spans="1:10" s="72" customFormat="1">
      <c r="A435" s="67"/>
      <c r="B435" s="197" t="s">
        <v>251</v>
      </c>
      <c r="C435" s="263">
        <v>10</v>
      </c>
      <c r="D435" s="197" t="s">
        <v>137</v>
      </c>
      <c r="E435" s="197"/>
      <c r="F435" s="297" t="s">
        <v>254</v>
      </c>
      <c r="G435" s="273">
        <f>C435*E435</f>
        <v>0</v>
      </c>
      <c r="H435" s="77"/>
      <c r="I435" s="77"/>
      <c r="J435" s="77"/>
    </row>
    <row r="436" spans="1:10" s="72" customFormat="1">
      <c r="A436" s="64"/>
      <c r="B436" s="57"/>
      <c r="C436" s="329"/>
      <c r="D436" s="88"/>
      <c r="E436" s="190"/>
      <c r="F436" s="79"/>
      <c r="G436" s="288"/>
      <c r="H436" s="77"/>
      <c r="I436" s="77"/>
      <c r="J436" s="77"/>
    </row>
    <row r="437" spans="1:10" s="72" customFormat="1" ht="114.75">
      <c r="A437" s="64" t="s">
        <v>205</v>
      </c>
      <c r="B437" s="101" t="s">
        <v>255</v>
      </c>
      <c r="C437" s="334"/>
      <c r="D437" s="86"/>
      <c r="E437" s="244"/>
      <c r="F437" s="93"/>
      <c r="G437" s="288"/>
      <c r="H437" s="77"/>
      <c r="I437" s="77"/>
      <c r="J437" s="77"/>
    </row>
    <row r="438" spans="1:10" s="72" customFormat="1" ht="102">
      <c r="A438" s="64"/>
      <c r="B438" s="101" t="s">
        <v>256</v>
      </c>
      <c r="C438" s="334"/>
      <c r="D438" s="86"/>
      <c r="E438" s="244"/>
      <c r="F438" s="93"/>
      <c r="G438" s="288"/>
      <c r="H438" s="77"/>
      <c r="I438" s="77"/>
      <c r="J438" s="77"/>
    </row>
    <row r="439" spans="1:10" s="72" customFormat="1" ht="25.5">
      <c r="A439" s="64" t="s">
        <v>257</v>
      </c>
      <c r="B439" s="101" t="s">
        <v>258</v>
      </c>
      <c r="C439" s="335"/>
      <c r="D439" s="87"/>
      <c r="E439" s="245"/>
      <c r="F439" s="93"/>
      <c r="G439" s="288"/>
      <c r="H439" s="77"/>
      <c r="I439" s="77"/>
      <c r="J439" s="77"/>
    </row>
    <row r="440" spans="1:10" s="85" customFormat="1">
      <c r="A440" s="67"/>
      <c r="B440" s="115" t="s">
        <v>249</v>
      </c>
      <c r="C440" s="334"/>
      <c r="D440" s="86"/>
      <c r="E440" s="244"/>
      <c r="F440" s="93"/>
      <c r="G440" s="291"/>
      <c r="H440" s="84"/>
      <c r="I440" s="84"/>
      <c r="J440" s="84"/>
    </row>
    <row r="441" spans="1:10" s="72" customFormat="1">
      <c r="A441" s="64"/>
      <c r="B441" s="197" t="s">
        <v>251</v>
      </c>
      <c r="C441" s="263">
        <v>20</v>
      </c>
      <c r="D441" s="197" t="s">
        <v>137</v>
      </c>
      <c r="E441" s="197"/>
      <c r="F441" s="297" t="s">
        <v>11</v>
      </c>
      <c r="G441" s="273">
        <f>C441*E441</f>
        <v>0</v>
      </c>
      <c r="H441" s="77"/>
      <c r="I441" s="77"/>
      <c r="J441" s="77"/>
    </row>
    <row r="442" spans="1:10" s="72" customFormat="1">
      <c r="A442" s="64"/>
      <c r="B442" s="57"/>
      <c r="C442" s="329"/>
      <c r="D442" s="88"/>
      <c r="E442" s="190"/>
      <c r="F442" s="79"/>
      <c r="G442" s="288"/>
      <c r="H442" s="77"/>
      <c r="I442" s="77"/>
      <c r="J442" s="77"/>
    </row>
    <row r="443" spans="1:10" s="72" customFormat="1" ht="127.5">
      <c r="A443" s="64" t="s">
        <v>206</v>
      </c>
      <c r="B443" s="101" t="s">
        <v>259</v>
      </c>
      <c r="C443" s="334"/>
      <c r="D443" s="86"/>
      <c r="E443" s="244"/>
      <c r="F443" s="93"/>
      <c r="G443" s="288"/>
      <c r="H443" s="77"/>
      <c r="I443" s="77"/>
      <c r="J443" s="77"/>
    </row>
    <row r="444" spans="1:10" s="72" customFormat="1" ht="25.5">
      <c r="A444" s="67"/>
      <c r="B444" s="101" t="s">
        <v>258</v>
      </c>
      <c r="C444" s="336"/>
      <c r="D444" s="91"/>
      <c r="E444" s="246"/>
      <c r="F444" s="311"/>
      <c r="G444" s="288"/>
      <c r="H444" s="77"/>
      <c r="I444" s="77"/>
      <c r="J444" s="77"/>
    </row>
    <row r="445" spans="1:10" s="72" customFormat="1">
      <c r="A445" s="64"/>
      <c r="B445" s="197" t="s">
        <v>251</v>
      </c>
      <c r="C445" s="263">
        <v>5</v>
      </c>
      <c r="D445" s="197" t="s">
        <v>260</v>
      </c>
      <c r="E445" s="197"/>
      <c r="F445" s="297" t="s">
        <v>11</v>
      </c>
      <c r="G445" s="273">
        <f>C445*E445</f>
        <v>0</v>
      </c>
      <c r="H445" s="77"/>
      <c r="I445" s="77"/>
      <c r="J445" s="77"/>
    </row>
    <row r="446" spans="1:10" s="72" customFormat="1">
      <c r="A446" s="64"/>
      <c r="B446" s="57"/>
      <c r="C446" s="329"/>
      <c r="D446" s="88"/>
      <c r="E446" s="190"/>
      <c r="F446" s="79"/>
      <c r="G446" s="288"/>
      <c r="H446" s="77"/>
      <c r="I446" s="77"/>
      <c r="J446" s="77"/>
    </row>
    <row r="447" spans="1:10" s="72" customFormat="1" ht="76.5">
      <c r="A447" s="64" t="s">
        <v>207</v>
      </c>
      <c r="B447" s="101" t="s">
        <v>439</v>
      </c>
      <c r="C447" s="334"/>
      <c r="D447" s="86"/>
      <c r="E447" s="244"/>
      <c r="F447" s="93"/>
      <c r="G447" s="288"/>
      <c r="H447" s="77"/>
      <c r="I447" s="77"/>
      <c r="J447" s="77"/>
    </row>
    <row r="448" spans="1:10" s="72" customFormat="1" ht="25.5">
      <c r="A448" s="67"/>
      <c r="B448" s="101" t="s">
        <v>261</v>
      </c>
      <c r="C448" s="337"/>
      <c r="D448" s="90"/>
      <c r="E448" s="190"/>
      <c r="F448" s="79"/>
      <c r="G448" s="288"/>
      <c r="H448" s="77"/>
      <c r="I448" s="77"/>
      <c r="J448" s="77"/>
    </row>
    <row r="449" spans="1:16" s="85" customFormat="1">
      <c r="A449" s="67"/>
      <c r="B449" s="115" t="s">
        <v>249</v>
      </c>
      <c r="C449" s="334"/>
      <c r="D449" s="86"/>
      <c r="E449" s="244"/>
      <c r="F449" s="93"/>
      <c r="G449" s="291"/>
      <c r="H449" s="84"/>
      <c r="I449" s="84"/>
      <c r="J449" s="84"/>
    </row>
    <row r="450" spans="1:16" s="72" customFormat="1">
      <c r="A450" s="64"/>
      <c r="B450" s="197" t="s">
        <v>251</v>
      </c>
      <c r="C450" s="263">
        <v>85</v>
      </c>
      <c r="D450" s="197" t="s">
        <v>137</v>
      </c>
      <c r="E450" s="197"/>
      <c r="F450" s="297" t="s">
        <v>11</v>
      </c>
      <c r="G450" s="273">
        <f>C450*E450</f>
        <v>0</v>
      </c>
      <c r="H450" s="77"/>
      <c r="I450" s="77"/>
      <c r="J450" s="77"/>
    </row>
    <row r="451" spans="1:16" s="72" customFormat="1">
      <c r="A451" s="64"/>
      <c r="B451" s="57"/>
      <c r="C451" s="329"/>
      <c r="D451" s="88"/>
      <c r="E451" s="190"/>
      <c r="F451" s="79"/>
      <c r="G451" s="288"/>
      <c r="H451" s="77"/>
      <c r="I451" s="77"/>
      <c r="J451" s="77"/>
    </row>
    <row r="452" spans="1:16" s="72" customFormat="1" ht="140.25">
      <c r="A452" s="64" t="s">
        <v>272</v>
      </c>
      <c r="B452" s="101" t="s">
        <v>262</v>
      </c>
      <c r="C452" s="334"/>
      <c r="D452" s="86"/>
      <c r="E452" s="244"/>
      <c r="F452" s="93"/>
      <c r="G452" s="288"/>
      <c r="H452" s="77"/>
      <c r="I452" s="77"/>
      <c r="J452" s="77"/>
    </row>
    <row r="453" spans="1:16" s="72" customFormat="1" ht="38.25">
      <c r="A453" s="67"/>
      <c r="B453" s="101" t="s">
        <v>263</v>
      </c>
      <c r="C453" s="334"/>
      <c r="D453" s="86"/>
      <c r="E453" s="244"/>
      <c r="F453" s="93"/>
      <c r="G453" s="288"/>
      <c r="H453" s="77"/>
      <c r="I453" s="77"/>
      <c r="J453" s="77"/>
    </row>
    <row r="454" spans="1:16" s="72" customFormat="1" ht="25.5">
      <c r="A454" s="64"/>
      <c r="B454" s="101" t="s">
        <v>264</v>
      </c>
      <c r="C454" s="334"/>
      <c r="D454" s="86"/>
      <c r="E454" s="244"/>
      <c r="F454" s="93"/>
      <c r="G454" s="288"/>
      <c r="H454" s="77"/>
      <c r="I454" s="77"/>
      <c r="J454" s="77"/>
    </row>
    <row r="455" spans="1:16" s="85" customFormat="1">
      <c r="A455" s="67"/>
      <c r="B455" s="115" t="s">
        <v>249</v>
      </c>
      <c r="C455" s="334"/>
      <c r="D455" s="86"/>
      <c r="E455" s="244"/>
      <c r="F455" s="93"/>
      <c r="G455" s="291"/>
      <c r="H455" s="84"/>
      <c r="I455" s="84"/>
      <c r="J455" s="84"/>
    </row>
    <row r="456" spans="1:16" s="72" customFormat="1">
      <c r="A456" s="64"/>
      <c r="B456" s="197" t="s">
        <v>251</v>
      </c>
      <c r="C456" s="263">
        <v>395</v>
      </c>
      <c r="D456" s="197" t="s">
        <v>137</v>
      </c>
      <c r="E456" s="197"/>
      <c r="F456" s="297" t="s">
        <v>11</v>
      </c>
      <c r="G456" s="273">
        <f>C456*E456</f>
        <v>0</v>
      </c>
      <c r="H456" s="77"/>
      <c r="I456" s="77"/>
      <c r="J456" s="77"/>
    </row>
    <row r="457" spans="1:16" s="72" customFormat="1">
      <c r="A457" s="64"/>
      <c r="B457" s="57"/>
      <c r="C457" s="329"/>
      <c r="D457" s="88"/>
      <c r="E457" s="190"/>
      <c r="F457" s="79"/>
      <c r="G457" s="288"/>
      <c r="H457" s="77"/>
      <c r="I457" s="77"/>
      <c r="J457" s="77"/>
    </row>
    <row r="458" spans="1:16" s="72" customFormat="1" ht="51">
      <c r="A458" s="64" t="s">
        <v>275</v>
      </c>
      <c r="B458" s="101" t="s">
        <v>440</v>
      </c>
      <c r="C458" s="334"/>
      <c r="D458" s="86"/>
      <c r="E458" s="244"/>
      <c r="F458" s="93"/>
      <c r="G458" s="288"/>
      <c r="H458" s="77"/>
      <c r="I458" s="77"/>
      <c r="J458" s="77"/>
    </row>
    <row r="459" spans="1:16" s="72" customFormat="1" ht="38.25">
      <c r="A459" s="67"/>
      <c r="B459" s="178" t="s">
        <v>265</v>
      </c>
      <c r="C459" s="336"/>
      <c r="D459" s="91"/>
      <c r="E459" s="246"/>
      <c r="F459" s="311"/>
      <c r="G459" s="288"/>
      <c r="H459" s="77"/>
      <c r="I459" s="77"/>
      <c r="J459" s="77"/>
    </row>
    <row r="460" spans="1:16" s="72" customFormat="1">
      <c r="A460" s="67"/>
      <c r="B460" s="197" t="s">
        <v>251</v>
      </c>
      <c r="C460" s="263">
        <f>C427-C456</f>
        <v>105</v>
      </c>
      <c r="D460" s="197" t="s">
        <v>137</v>
      </c>
      <c r="E460" s="197"/>
      <c r="F460" s="297" t="s">
        <v>11</v>
      </c>
      <c r="G460" s="273">
        <f>C460*E460</f>
        <v>0</v>
      </c>
      <c r="H460" s="77"/>
      <c r="I460" s="77"/>
      <c r="J460" s="77"/>
    </row>
    <row r="461" spans="1:16" s="72" customFormat="1">
      <c r="A461" s="64" t="s">
        <v>266</v>
      </c>
      <c r="B461" s="57"/>
      <c r="C461" s="329"/>
      <c r="D461" s="88"/>
      <c r="E461" s="190"/>
      <c r="F461" s="79"/>
      <c r="G461" s="288"/>
      <c r="H461" s="77"/>
      <c r="I461" s="77"/>
      <c r="J461" s="77"/>
    </row>
    <row r="462" spans="1:16" s="96" customFormat="1" ht="38.25">
      <c r="A462" s="65" t="s">
        <v>276</v>
      </c>
      <c r="B462" s="101" t="s">
        <v>273</v>
      </c>
      <c r="C462" s="215"/>
      <c r="D462" s="93"/>
      <c r="E462" s="247"/>
      <c r="F462" s="93"/>
      <c r="G462" s="102"/>
      <c r="H462" s="94"/>
      <c r="I462" s="95"/>
      <c r="J462" s="76"/>
      <c r="K462" s="76"/>
      <c r="L462" s="76"/>
      <c r="M462" s="76"/>
      <c r="N462" s="76"/>
      <c r="O462" s="76"/>
      <c r="P462" s="76"/>
    </row>
    <row r="463" spans="1:16" s="96" customFormat="1">
      <c r="A463" s="65"/>
      <c r="B463" s="101" t="s">
        <v>274</v>
      </c>
      <c r="C463" s="215"/>
      <c r="D463" s="93"/>
      <c r="E463" s="247"/>
      <c r="F463" s="93"/>
      <c r="G463" s="102"/>
      <c r="H463" s="94"/>
      <c r="I463" s="95"/>
      <c r="J463" s="76"/>
      <c r="K463" s="76"/>
      <c r="L463" s="76"/>
      <c r="M463" s="76"/>
      <c r="N463" s="76"/>
      <c r="O463" s="76"/>
      <c r="P463" s="76"/>
    </row>
    <row r="464" spans="1:16" s="96" customFormat="1">
      <c r="A464" s="97"/>
      <c r="B464" s="197" t="s">
        <v>267</v>
      </c>
      <c r="C464" s="263">
        <v>244</v>
      </c>
      <c r="D464" s="197" t="s">
        <v>137</v>
      </c>
      <c r="E464" s="197"/>
      <c r="F464" s="297" t="s">
        <v>11</v>
      </c>
      <c r="G464" s="273">
        <f>C464*E464</f>
        <v>0</v>
      </c>
      <c r="H464" s="98"/>
      <c r="I464" s="99"/>
      <c r="J464" s="76"/>
      <c r="K464" s="76"/>
      <c r="L464" s="76"/>
      <c r="M464" s="76"/>
      <c r="N464" s="76"/>
      <c r="O464" s="76"/>
      <c r="P464" s="76"/>
    </row>
    <row r="465" spans="1:16" s="96" customFormat="1">
      <c r="A465" s="100"/>
      <c r="B465" s="101"/>
      <c r="C465" s="217"/>
      <c r="D465" s="102"/>
      <c r="E465" s="247"/>
      <c r="F465" s="102"/>
      <c r="G465" s="102"/>
      <c r="H465" s="103"/>
      <c r="I465" s="80"/>
      <c r="J465" s="95"/>
      <c r="K465" s="76"/>
      <c r="L465" s="76"/>
      <c r="M465" s="76"/>
      <c r="N465" s="76"/>
      <c r="O465" s="76"/>
      <c r="P465" s="76"/>
    </row>
    <row r="466" spans="1:16" s="81" customFormat="1" ht="18">
      <c r="A466" s="104"/>
      <c r="B466" s="270" t="s">
        <v>298</v>
      </c>
      <c r="C466" s="330"/>
      <c r="D466" s="270"/>
      <c r="E466" s="270"/>
      <c r="F466" s="283" t="s">
        <v>11</v>
      </c>
      <c r="G466" s="274">
        <f>SUM(G424:G464)</f>
        <v>0</v>
      </c>
    </row>
    <row r="467" spans="1:16" s="72" customFormat="1">
      <c r="A467" s="64"/>
      <c r="B467" s="57"/>
      <c r="C467" s="220"/>
      <c r="D467" s="79"/>
      <c r="E467" s="190"/>
      <c r="F467" s="79"/>
      <c r="G467" s="288"/>
      <c r="H467" s="77"/>
      <c r="I467" s="77"/>
      <c r="J467" s="77"/>
    </row>
    <row r="468" spans="1:16" s="96" customFormat="1">
      <c r="A468" s="108"/>
      <c r="B468" s="109"/>
      <c r="C468" s="224"/>
      <c r="D468" s="110"/>
      <c r="E468" s="248"/>
      <c r="F468" s="110"/>
      <c r="G468" s="157"/>
    </row>
    <row r="469" spans="1:16" s="113" customFormat="1">
      <c r="A469" s="13" t="s">
        <v>292</v>
      </c>
      <c r="B469" s="27" t="s">
        <v>278</v>
      </c>
      <c r="C469" s="218"/>
      <c r="D469" s="107"/>
      <c r="E469" s="249"/>
      <c r="F469" s="80"/>
      <c r="G469" s="157"/>
      <c r="H469" s="80"/>
      <c r="I469" s="75"/>
      <c r="J469" s="112"/>
      <c r="K469" s="112"/>
      <c r="L469" s="112"/>
      <c r="M469" s="112"/>
      <c r="N469" s="112"/>
      <c r="O469" s="112"/>
      <c r="P469" s="112"/>
    </row>
    <row r="470" spans="1:16" s="96" customFormat="1">
      <c r="A470" s="114"/>
      <c r="B470" s="115"/>
      <c r="C470" s="219"/>
      <c r="D470" s="80"/>
      <c r="E470" s="250"/>
      <c r="F470" s="80"/>
      <c r="G470" s="157"/>
      <c r="H470" s="80"/>
      <c r="I470" s="75"/>
      <c r="J470" s="112"/>
      <c r="K470" s="112"/>
      <c r="L470" s="112"/>
      <c r="M470" s="112"/>
      <c r="N470" s="112"/>
      <c r="O470" s="112"/>
      <c r="P470" s="76"/>
    </row>
    <row r="471" spans="1:16" s="149" customFormat="1" ht="25.5">
      <c r="A471" s="148" t="s">
        <v>293</v>
      </c>
      <c r="B471" s="115" t="s">
        <v>344</v>
      </c>
      <c r="C471" s="220"/>
      <c r="D471" s="120"/>
      <c r="E471" s="68"/>
      <c r="F471" s="120"/>
      <c r="G471" s="228"/>
    </row>
    <row r="472" spans="1:16" s="149" customFormat="1" ht="38.25">
      <c r="A472" s="150"/>
      <c r="B472" s="101" t="s">
        <v>322</v>
      </c>
      <c r="C472" s="220"/>
      <c r="D472" s="120"/>
      <c r="E472" s="68"/>
      <c r="F472" s="120"/>
      <c r="G472" s="228"/>
    </row>
    <row r="473" spans="1:16" s="149" customFormat="1" ht="51">
      <c r="A473" s="148"/>
      <c r="B473" s="101" t="s">
        <v>323</v>
      </c>
      <c r="C473" s="220"/>
      <c r="D473" s="120"/>
      <c r="E473" s="68"/>
      <c r="F473" s="120"/>
      <c r="G473" s="228"/>
    </row>
    <row r="474" spans="1:16" s="149" customFormat="1" ht="15">
      <c r="A474" s="148"/>
      <c r="B474" s="101" t="s">
        <v>324</v>
      </c>
      <c r="C474" s="220"/>
      <c r="D474" s="120"/>
      <c r="E474" s="68"/>
      <c r="F474" s="120"/>
      <c r="G474" s="228"/>
    </row>
    <row r="475" spans="1:16" s="149" customFormat="1" ht="51">
      <c r="A475" s="151"/>
      <c r="B475" s="101" t="s">
        <v>325</v>
      </c>
      <c r="C475" s="220"/>
      <c r="D475" s="152"/>
      <c r="E475" s="73"/>
      <c r="F475" s="152"/>
      <c r="G475" s="228"/>
    </row>
    <row r="476" spans="1:16" s="149" customFormat="1" ht="38.25">
      <c r="A476" s="153"/>
      <c r="B476" s="101" t="s">
        <v>326</v>
      </c>
      <c r="C476" s="220"/>
      <c r="D476" s="120"/>
      <c r="E476" s="68"/>
      <c r="F476" s="120"/>
      <c r="G476" s="228"/>
    </row>
    <row r="477" spans="1:16" s="149" customFormat="1" ht="51">
      <c r="A477" s="153"/>
      <c r="B477" s="101" t="s">
        <v>327</v>
      </c>
      <c r="C477" s="220"/>
      <c r="D477" s="120"/>
      <c r="E477" s="68"/>
      <c r="F477" s="120"/>
      <c r="G477" s="228"/>
    </row>
    <row r="478" spans="1:16" s="149" customFormat="1" ht="25.5">
      <c r="A478" s="153"/>
      <c r="B478" s="101" t="s">
        <v>328</v>
      </c>
      <c r="C478" s="220"/>
      <c r="D478" s="120"/>
      <c r="E478" s="68"/>
      <c r="F478" s="120"/>
      <c r="G478" s="228"/>
    </row>
    <row r="479" spans="1:16" s="149" customFormat="1" ht="89.25">
      <c r="A479" s="153"/>
      <c r="B479" s="101" t="s">
        <v>329</v>
      </c>
      <c r="C479" s="220"/>
      <c r="D479" s="120"/>
      <c r="E479" s="68"/>
      <c r="F479" s="120"/>
      <c r="G479" s="228"/>
    </row>
    <row r="480" spans="1:16" s="149" customFormat="1" ht="25.5">
      <c r="A480" s="153"/>
      <c r="B480" s="101" t="s">
        <v>330</v>
      </c>
      <c r="C480" s="220"/>
      <c r="D480" s="120"/>
      <c r="E480" s="68"/>
      <c r="F480" s="120"/>
      <c r="G480" s="228"/>
    </row>
    <row r="481" spans="1:31" s="149" customFormat="1" ht="89.25">
      <c r="A481" s="153"/>
      <c r="B481" s="101" t="s">
        <v>331</v>
      </c>
      <c r="C481" s="220"/>
      <c r="D481" s="120"/>
      <c r="E481" s="68"/>
      <c r="F481" s="120"/>
      <c r="G481" s="228"/>
    </row>
    <row r="482" spans="1:31" s="149" customFormat="1" ht="76.5">
      <c r="A482" s="151"/>
      <c r="B482" s="101" t="s">
        <v>332</v>
      </c>
      <c r="C482" s="220"/>
      <c r="D482" s="138"/>
      <c r="E482" s="73"/>
      <c r="F482" s="138"/>
      <c r="G482" s="228"/>
    </row>
    <row r="483" spans="1:31" s="149" customFormat="1" ht="38.25">
      <c r="A483" s="153"/>
      <c r="B483" s="101" t="s">
        <v>333</v>
      </c>
      <c r="C483" s="220"/>
      <c r="D483" s="138"/>
      <c r="E483" s="73"/>
      <c r="F483" s="138"/>
      <c r="G483" s="228"/>
      <c r="I483" s="155"/>
      <c r="J483" s="155"/>
      <c r="K483" s="155"/>
      <c r="L483" s="155"/>
      <c r="M483" s="155"/>
      <c r="N483" s="155"/>
      <c r="O483" s="155"/>
    </row>
    <row r="484" spans="1:31" s="156" customFormat="1" ht="12.75">
      <c r="A484" s="153"/>
      <c r="B484" s="92"/>
      <c r="C484" s="220"/>
      <c r="D484" s="120"/>
      <c r="E484" s="68"/>
      <c r="F484" s="120"/>
      <c r="G484" s="292"/>
    </row>
    <row r="485" spans="1:31" s="156" customFormat="1" ht="25.5">
      <c r="A485" s="148" t="s">
        <v>334</v>
      </c>
      <c r="B485" s="101" t="s">
        <v>335</v>
      </c>
      <c r="C485" s="220"/>
      <c r="D485" s="157"/>
      <c r="E485" s="190"/>
      <c r="F485" s="157"/>
      <c r="G485" s="292"/>
    </row>
    <row r="486" spans="1:31" s="156" customFormat="1" ht="12.75">
      <c r="A486" s="64"/>
      <c r="B486" s="158" t="s">
        <v>336</v>
      </c>
      <c r="C486" s="220"/>
      <c r="D486" s="80"/>
      <c r="E486" s="251"/>
      <c r="F486" s="80"/>
      <c r="G486" s="292"/>
    </row>
    <row r="487" spans="1:31" s="156" customFormat="1" ht="12.75">
      <c r="A487" s="64"/>
      <c r="B487" s="101" t="s">
        <v>337</v>
      </c>
      <c r="C487" s="221" t="s">
        <v>383</v>
      </c>
      <c r="D487" s="80"/>
      <c r="E487" s="251"/>
      <c r="F487" s="80"/>
      <c r="G487" s="292"/>
      <c r="H487" s="75"/>
      <c r="I487" s="74"/>
      <c r="J487" s="80"/>
      <c r="K487" s="74"/>
      <c r="L487" s="74"/>
    </row>
    <row r="488" spans="1:31" s="156" customFormat="1" ht="12.75">
      <c r="A488" s="64"/>
      <c r="B488" s="101" t="s">
        <v>338</v>
      </c>
      <c r="C488" s="221" t="s">
        <v>384</v>
      </c>
      <c r="D488" s="80"/>
      <c r="E488" s="251"/>
      <c r="F488" s="80"/>
      <c r="G488" s="292"/>
    </row>
    <row r="489" spans="1:31" s="156" customFormat="1" ht="25.5">
      <c r="A489" s="64"/>
      <c r="B489" s="101" t="s">
        <v>339</v>
      </c>
      <c r="C489" s="221" t="s">
        <v>383</v>
      </c>
      <c r="D489" s="80"/>
      <c r="E489" s="251"/>
      <c r="F489" s="80"/>
      <c r="G489" s="292"/>
      <c r="I489" s="159"/>
      <c r="J489" s="159"/>
      <c r="K489" s="159"/>
      <c r="L489" s="159"/>
      <c r="M489" s="159"/>
      <c r="N489" s="159"/>
      <c r="O489" s="159"/>
    </row>
    <row r="490" spans="1:31" s="156" customFormat="1" ht="12.75">
      <c r="A490" s="64"/>
      <c r="B490" s="101" t="s">
        <v>340</v>
      </c>
      <c r="C490" s="221" t="s">
        <v>385</v>
      </c>
      <c r="D490" s="80"/>
      <c r="E490" s="251"/>
      <c r="F490" s="80"/>
      <c r="G490" s="292"/>
    </row>
    <row r="491" spans="1:31" s="156" customFormat="1" ht="12.75">
      <c r="A491" s="64"/>
      <c r="B491" s="101" t="s">
        <v>341</v>
      </c>
      <c r="C491" s="221"/>
      <c r="D491" s="80"/>
      <c r="E491" s="251"/>
      <c r="F491" s="80"/>
      <c r="G491" s="292"/>
      <c r="I491" s="160"/>
      <c r="J491" s="160"/>
      <c r="K491" s="160"/>
      <c r="L491" s="160"/>
      <c r="M491" s="160"/>
      <c r="N491" s="160"/>
      <c r="O491" s="160"/>
    </row>
    <row r="492" spans="1:31" s="156" customFormat="1" ht="12.75">
      <c r="A492" s="64"/>
      <c r="B492" s="101" t="s">
        <v>342</v>
      </c>
      <c r="C492" s="221" t="s">
        <v>343</v>
      </c>
      <c r="D492" s="80"/>
      <c r="E492" s="251"/>
      <c r="F492" s="80"/>
      <c r="G492" s="292"/>
      <c r="I492" s="159"/>
      <c r="J492" s="159"/>
      <c r="K492" s="159"/>
      <c r="L492" s="159"/>
      <c r="M492" s="159"/>
      <c r="N492" s="159"/>
      <c r="O492" s="159"/>
    </row>
    <row r="493" spans="1:31" s="149" customFormat="1" ht="25.5">
      <c r="A493" s="64"/>
      <c r="B493" s="101" t="s">
        <v>460</v>
      </c>
      <c r="C493" s="220"/>
      <c r="D493" s="80"/>
      <c r="E493" s="251"/>
      <c r="F493" s="80"/>
      <c r="G493" s="228"/>
      <c r="H493" s="154"/>
      <c r="I493" s="154"/>
      <c r="J493" s="154"/>
      <c r="K493" s="154"/>
      <c r="L493" s="154"/>
      <c r="M493" s="154"/>
      <c r="N493" s="154"/>
      <c r="O493" s="154"/>
      <c r="P493" s="154"/>
      <c r="Q493" s="154"/>
      <c r="R493" s="154"/>
      <c r="S493" s="154"/>
      <c r="T493" s="154"/>
      <c r="U493" s="154"/>
      <c r="V493" s="154"/>
      <c r="W493" s="154"/>
      <c r="X493" s="154"/>
      <c r="Y493" s="154"/>
      <c r="Z493" s="154"/>
      <c r="AA493" s="154"/>
      <c r="AB493" s="154"/>
      <c r="AC493" s="154"/>
      <c r="AD493" s="154"/>
      <c r="AE493" s="154"/>
    </row>
    <row r="494" spans="1:31" s="149" customFormat="1" ht="15">
      <c r="A494" s="148"/>
      <c r="B494" s="197" t="s">
        <v>15</v>
      </c>
      <c r="C494" s="263">
        <v>8</v>
      </c>
      <c r="D494" s="197" t="s">
        <v>137</v>
      </c>
      <c r="E494" s="197"/>
      <c r="F494" s="297" t="s">
        <v>11</v>
      </c>
      <c r="G494" s="273">
        <f>C494*E494</f>
        <v>0</v>
      </c>
      <c r="H494" s="154"/>
      <c r="J494" s="154"/>
      <c r="K494" s="154"/>
      <c r="L494" s="154"/>
      <c r="M494" s="154"/>
      <c r="N494" s="154"/>
      <c r="O494" s="154"/>
      <c r="P494" s="154"/>
      <c r="Q494" s="154"/>
      <c r="R494" s="154"/>
      <c r="S494" s="154"/>
      <c r="T494" s="154"/>
      <c r="U494" s="154"/>
      <c r="V494" s="154"/>
      <c r="W494" s="154"/>
      <c r="X494" s="154"/>
      <c r="Y494" s="154"/>
      <c r="Z494" s="154"/>
      <c r="AA494" s="154"/>
      <c r="AB494" s="154"/>
      <c r="AC494" s="154"/>
      <c r="AD494" s="154"/>
      <c r="AE494" s="154"/>
    </row>
    <row r="495" spans="1:31" s="149" customFormat="1" ht="15">
      <c r="A495" s="153"/>
      <c r="B495" s="137"/>
      <c r="C495" s="220"/>
      <c r="D495" s="138"/>
      <c r="E495" s="73"/>
      <c r="F495" s="138"/>
      <c r="G495" s="228"/>
      <c r="H495" s="154"/>
      <c r="I495" s="154"/>
      <c r="J495" s="154"/>
      <c r="K495" s="154"/>
      <c r="L495" s="154"/>
      <c r="M495" s="154"/>
      <c r="N495" s="154"/>
      <c r="O495" s="154"/>
      <c r="P495" s="154"/>
      <c r="Q495" s="154"/>
      <c r="R495" s="154"/>
      <c r="S495" s="154"/>
      <c r="T495" s="154"/>
      <c r="U495" s="154"/>
      <c r="V495" s="154"/>
      <c r="W495" s="154"/>
      <c r="X495" s="154"/>
      <c r="Y495" s="154"/>
      <c r="Z495" s="154"/>
      <c r="AA495" s="154"/>
      <c r="AB495" s="154"/>
      <c r="AC495" s="154"/>
      <c r="AD495" s="154"/>
      <c r="AE495" s="154"/>
    </row>
    <row r="496" spans="1:31" s="161" customFormat="1" ht="38.25">
      <c r="A496" s="64" t="s">
        <v>294</v>
      </c>
      <c r="B496" s="101" t="s">
        <v>370</v>
      </c>
      <c r="C496" s="220"/>
      <c r="D496" s="119"/>
      <c r="E496" s="68"/>
      <c r="F496" s="119"/>
      <c r="G496" s="284"/>
    </row>
    <row r="497" spans="1:31" s="161" customFormat="1" ht="51">
      <c r="A497" s="172"/>
      <c r="B497" s="101" t="s">
        <v>371</v>
      </c>
      <c r="C497" s="220"/>
      <c r="D497" s="119"/>
      <c r="E497" s="68"/>
      <c r="F497" s="119"/>
      <c r="G497" s="284"/>
    </row>
    <row r="498" spans="1:31" s="161" customFormat="1" ht="25.5">
      <c r="A498" s="173"/>
      <c r="B498" s="101" t="s">
        <v>372</v>
      </c>
      <c r="C498" s="220"/>
      <c r="D498" s="119"/>
      <c r="E498" s="68"/>
      <c r="F498" s="119"/>
      <c r="G498" s="284"/>
    </row>
    <row r="499" spans="1:31" s="161" customFormat="1" ht="25.5">
      <c r="A499" s="173"/>
      <c r="B499" s="101" t="s">
        <v>369</v>
      </c>
      <c r="C499" s="220"/>
      <c r="D499" s="119"/>
      <c r="E499" s="68"/>
      <c r="F499" s="119"/>
      <c r="G499" s="284"/>
    </row>
    <row r="500" spans="1:31" s="161" customFormat="1" ht="12.75">
      <c r="A500" s="173"/>
      <c r="B500" s="101" t="s">
        <v>373</v>
      </c>
      <c r="C500" s="220"/>
      <c r="D500" s="119"/>
      <c r="E500" s="68"/>
      <c r="F500" s="119"/>
      <c r="G500" s="284"/>
    </row>
    <row r="501" spans="1:31" s="161" customFormat="1" ht="25.5">
      <c r="A501" s="173"/>
      <c r="B501" s="101" t="s">
        <v>375</v>
      </c>
      <c r="C501" s="220"/>
      <c r="D501" s="119"/>
      <c r="E501" s="68"/>
      <c r="F501" s="119"/>
      <c r="G501" s="284"/>
    </row>
    <row r="502" spans="1:31" s="149" customFormat="1" ht="15">
      <c r="A502" s="148"/>
      <c r="B502" s="197" t="s">
        <v>15</v>
      </c>
      <c r="C502" s="263">
        <v>1</v>
      </c>
      <c r="D502" s="197" t="s">
        <v>137</v>
      </c>
      <c r="E502" s="197"/>
      <c r="F502" s="297" t="s">
        <v>11</v>
      </c>
      <c r="G502" s="273">
        <f>C502*E502</f>
        <v>0</v>
      </c>
      <c r="H502" s="154"/>
      <c r="J502" s="154"/>
      <c r="K502" s="154"/>
      <c r="L502" s="154"/>
      <c r="M502" s="154"/>
      <c r="N502" s="154"/>
      <c r="O502" s="154"/>
      <c r="P502" s="154"/>
      <c r="Q502" s="154"/>
      <c r="R502" s="154"/>
      <c r="S502" s="154"/>
      <c r="T502" s="154"/>
      <c r="U502" s="154"/>
      <c r="V502" s="154"/>
      <c r="W502" s="154"/>
      <c r="X502" s="154"/>
      <c r="Y502" s="154"/>
      <c r="Z502" s="154"/>
      <c r="AA502" s="154"/>
      <c r="AB502" s="154"/>
      <c r="AC502" s="154"/>
      <c r="AD502" s="154"/>
      <c r="AE502" s="154"/>
    </row>
    <row r="503" spans="1:31" s="161" customFormat="1" ht="12.75">
      <c r="A503" s="173"/>
      <c r="B503" s="101" t="s">
        <v>376</v>
      </c>
      <c r="C503" s="220"/>
      <c r="D503" s="119"/>
      <c r="E503" s="68"/>
      <c r="F503" s="119"/>
      <c r="G503" s="284"/>
    </row>
    <row r="504" spans="1:31" s="149" customFormat="1" ht="15">
      <c r="A504" s="148"/>
      <c r="B504" s="197" t="s">
        <v>15</v>
      </c>
      <c r="C504" s="263">
        <v>1</v>
      </c>
      <c r="D504" s="197" t="s">
        <v>137</v>
      </c>
      <c r="E504" s="197"/>
      <c r="F504" s="297" t="s">
        <v>11</v>
      </c>
      <c r="G504" s="273">
        <f>C504*E504</f>
        <v>0</v>
      </c>
      <c r="H504" s="154"/>
      <c r="J504" s="154"/>
      <c r="K504" s="154"/>
      <c r="L504" s="154"/>
      <c r="M504" s="154"/>
      <c r="N504" s="154"/>
      <c r="O504" s="154"/>
      <c r="P504" s="154"/>
      <c r="Q504" s="154"/>
      <c r="R504" s="154"/>
      <c r="S504" s="154"/>
      <c r="T504" s="154"/>
      <c r="U504" s="154"/>
      <c r="V504" s="154"/>
      <c r="W504" s="154"/>
      <c r="X504" s="154"/>
      <c r="Y504" s="154"/>
      <c r="Z504" s="154"/>
      <c r="AA504" s="154"/>
      <c r="AB504" s="154"/>
      <c r="AC504" s="154"/>
      <c r="AD504" s="154"/>
      <c r="AE504" s="154"/>
    </row>
    <row r="505" spans="1:31" s="161" customFormat="1" ht="15">
      <c r="A505" s="176"/>
      <c r="B505" s="179"/>
      <c r="C505" s="222"/>
      <c r="D505" s="175"/>
      <c r="E505" s="191"/>
      <c r="F505" s="174"/>
      <c r="G505" s="293"/>
    </row>
    <row r="506" spans="1:31" s="69" customFormat="1" ht="165.75">
      <c r="A506" s="64" t="s">
        <v>295</v>
      </c>
      <c r="B506" s="101" t="s">
        <v>280</v>
      </c>
      <c r="C506" s="215"/>
      <c r="D506" s="93"/>
      <c r="E506" s="116"/>
      <c r="F506" s="93"/>
      <c r="G506" s="102"/>
      <c r="H506" s="66"/>
      <c r="I506" s="75"/>
      <c r="J506" s="111"/>
      <c r="K506" s="111"/>
      <c r="L506" s="111"/>
      <c r="M506" s="111"/>
      <c r="N506" s="111"/>
      <c r="O506" s="111"/>
    </row>
    <row r="507" spans="1:31" s="69" customFormat="1" ht="25.5">
      <c r="A507" s="64"/>
      <c r="B507" s="101" t="s">
        <v>281</v>
      </c>
      <c r="C507" s="215"/>
      <c r="D507" s="93"/>
      <c r="E507" s="116"/>
      <c r="F507" s="93"/>
      <c r="G507" s="102"/>
      <c r="H507" s="66"/>
      <c r="I507" s="75"/>
      <c r="J507" s="111"/>
      <c r="K507" s="111"/>
      <c r="L507" s="111"/>
      <c r="M507" s="111"/>
      <c r="N507" s="111"/>
      <c r="O507" s="111"/>
    </row>
    <row r="508" spans="1:31" s="69" customFormat="1">
      <c r="A508" s="64"/>
      <c r="B508" s="101" t="s">
        <v>282</v>
      </c>
      <c r="C508" s="223"/>
      <c r="D508" s="93"/>
      <c r="E508" s="188"/>
      <c r="F508" s="93"/>
      <c r="G508" s="102"/>
      <c r="H508" s="122"/>
      <c r="I508" s="75"/>
      <c r="J508" s="111"/>
      <c r="K508" s="111"/>
      <c r="L508" s="111"/>
      <c r="M508" s="111"/>
      <c r="N508" s="111"/>
      <c r="O508" s="111"/>
    </row>
    <row r="509" spans="1:31" s="69" customFormat="1">
      <c r="A509" s="64"/>
      <c r="B509" s="101" t="s">
        <v>283</v>
      </c>
      <c r="C509" s="215"/>
      <c r="D509" s="93"/>
      <c r="E509" s="188"/>
      <c r="F509" s="93"/>
      <c r="G509" s="102"/>
      <c r="H509" s="117"/>
      <c r="I509" s="75"/>
      <c r="J509" s="111"/>
      <c r="K509" s="111"/>
      <c r="L509" s="111"/>
      <c r="M509" s="111"/>
      <c r="N509" s="111"/>
      <c r="O509" s="111"/>
    </row>
    <row r="510" spans="1:31" s="69" customFormat="1">
      <c r="A510" s="64"/>
      <c r="B510" s="197" t="s">
        <v>15</v>
      </c>
      <c r="C510" s="263">
        <v>8</v>
      </c>
      <c r="D510" s="197" t="s">
        <v>137</v>
      </c>
      <c r="E510" s="197"/>
      <c r="F510" s="297" t="s">
        <v>11</v>
      </c>
      <c r="G510" s="273">
        <f>C510*E510</f>
        <v>0</v>
      </c>
      <c r="J510" s="111"/>
      <c r="K510" s="111"/>
      <c r="L510" s="111"/>
      <c r="M510" s="111"/>
      <c r="N510" s="111"/>
      <c r="O510" s="111"/>
    </row>
    <row r="511" spans="1:31" s="96" customFormat="1">
      <c r="A511" s="118"/>
      <c r="B511" s="92"/>
      <c r="C511" s="223"/>
      <c r="D511" s="123"/>
      <c r="E511" s="252"/>
      <c r="F511" s="119"/>
      <c r="G511" s="157"/>
      <c r="H511" s="119"/>
      <c r="I511" s="121"/>
      <c r="J511" s="112"/>
      <c r="K511" s="112"/>
      <c r="L511" s="112"/>
      <c r="M511" s="112"/>
      <c r="N511" s="112"/>
      <c r="O511" s="112"/>
      <c r="P511" s="76"/>
    </row>
    <row r="512" spans="1:31" s="96" customFormat="1" ht="165.75">
      <c r="A512" s="64" t="s">
        <v>374</v>
      </c>
      <c r="B512" s="101" t="s">
        <v>284</v>
      </c>
      <c r="C512" s="215"/>
      <c r="D512" s="93"/>
      <c r="E512" s="188"/>
      <c r="F512" s="93"/>
      <c r="G512" s="102"/>
      <c r="H512" s="86"/>
      <c r="I512" s="75"/>
      <c r="J512" s="112"/>
      <c r="K512" s="112"/>
      <c r="L512" s="112"/>
      <c r="M512" s="112"/>
      <c r="N512" s="112"/>
      <c r="O512" s="112"/>
      <c r="P512" s="76"/>
    </row>
    <row r="513" spans="1:16" s="96" customFormat="1" ht="51">
      <c r="A513" s="64"/>
      <c r="B513" s="101" t="s">
        <v>285</v>
      </c>
      <c r="C513" s="215"/>
      <c r="D513" s="93"/>
      <c r="E513" s="188"/>
      <c r="F513" s="93"/>
      <c r="G513" s="102"/>
      <c r="H513" s="86"/>
      <c r="I513" s="75"/>
      <c r="J513" s="112"/>
      <c r="K513" s="112"/>
      <c r="L513" s="112"/>
      <c r="M513" s="112"/>
      <c r="N513" s="112"/>
      <c r="O513" s="112"/>
      <c r="P513" s="76"/>
    </row>
    <row r="514" spans="1:16" s="96" customFormat="1">
      <c r="A514" s="64"/>
      <c r="B514" s="101" t="s">
        <v>286</v>
      </c>
      <c r="C514" s="215"/>
      <c r="D514" s="93"/>
      <c r="E514" s="188"/>
      <c r="F514" s="93"/>
      <c r="G514" s="102"/>
      <c r="H514" s="86"/>
      <c r="I514" s="75"/>
      <c r="J514" s="112"/>
      <c r="K514" s="112"/>
      <c r="L514" s="112"/>
      <c r="M514" s="112"/>
      <c r="N514" s="112"/>
      <c r="O514" s="112"/>
      <c r="P514" s="76"/>
    </row>
    <row r="515" spans="1:16" s="96" customFormat="1">
      <c r="A515" s="64"/>
      <c r="B515" s="101" t="s">
        <v>287</v>
      </c>
      <c r="C515" s="215"/>
      <c r="D515" s="93"/>
      <c r="E515" s="188"/>
      <c r="F515" s="93"/>
      <c r="G515" s="102"/>
      <c r="H515" s="117"/>
      <c r="I515" s="75"/>
      <c r="J515" s="112"/>
      <c r="K515" s="112"/>
      <c r="L515" s="112"/>
      <c r="M515" s="112"/>
      <c r="N515" s="112"/>
      <c r="O515" s="112"/>
      <c r="P515" s="76"/>
    </row>
    <row r="516" spans="1:16" s="96" customFormat="1">
      <c r="A516" s="64"/>
      <c r="B516" s="197" t="s">
        <v>279</v>
      </c>
      <c r="C516" s="263">
        <v>1</v>
      </c>
      <c r="D516" s="197" t="s">
        <v>137</v>
      </c>
      <c r="E516" s="197"/>
      <c r="F516" s="297" t="s">
        <v>11</v>
      </c>
      <c r="G516" s="273">
        <f>C516*E516</f>
        <v>0</v>
      </c>
      <c r="H516" s="98"/>
      <c r="I516" s="75"/>
      <c r="J516" s="112"/>
      <c r="K516" s="112"/>
      <c r="L516" s="112"/>
      <c r="M516" s="112"/>
      <c r="N516" s="112"/>
      <c r="O516" s="112"/>
      <c r="P516" s="76"/>
    </row>
    <row r="517" spans="1:16" s="145" customFormat="1">
      <c r="A517" s="64"/>
      <c r="B517" s="101" t="s">
        <v>441</v>
      </c>
      <c r="C517" s="338"/>
      <c r="D517" s="317"/>
      <c r="E517" s="317"/>
      <c r="F517" s="321"/>
      <c r="G517" s="322"/>
      <c r="H517" s="98"/>
      <c r="I517" s="75"/>
      <c r="J517" s="136"/>
      <c r="K517" s="136"/>
      <c r="L517" s="136"/>
      <c r="M517" s="136"/>
      <c r="N517" s="136"/>
      <c r="O517" s="136"/>
      <c r="P517" s="144"/>
    </row>
    <row r="518" spans="1:16" s="145" customFormat="1">
      <c r="A518" s="64"/>
      <c r="B518" s="197" t="s">
        <v>279</v>
      </c>
      <c r="C518" s="263">
        <v>1</v>
      </c>
      <c r="D518" s="197" t="s">
        <v>137</v>
      </c>
      <c r="E518" s="197"/>
      <c r="F518" s="297" t="s">
        <v>11</v>
      </c>
      <c r="G518" s="273">
        <f>C518*E518</f>
        <v>0</v>
      </c>
      <c r="H518" s="98"/>
      <c r="I518" s="75"/>
      <c r="J518" s="136"/>
      <c r="K518" s="136"/>
      <c r="L518" s="136"/>
      <c r="M518" s="136"/>
      <c r="N518" s="136"/>
      <c r="O518" s="136"/>
      <c r="P518" s="144"/>
    </row>
    <row r="519" spans="1:16" s="145" customFormat="1">
      <c r="A519" s="64"/>
      <c r="B519" s="317"/>
      <c r="C519" s="338"/>
      <c r="D519" s="317"/>
      <c r="E519" s="317"/>
      <c r="F519" s="321"/>
      <c r="G519" s="322"/>
      <c r="H519" s="98"/>
      <c r="I519" s="75"/>
      <c r="J519" s="136"/>
      <c r="K519" s="136"/>
      <c r="L519" s="136"/>
      <c r="M519" s="136"/>
      <c r="N519" s="136"/>
      <c r="O519" s="136"/>
      <c r="P519" s="144"/>
    </row>
    <row r="520" spans="1:16" s="96" customFormat="1">
      <c r="A520" s="118"/>
      <c r="B520" s="92"/>
      <c r="C520" s="219"/>
      <c r="D520" s="119"/>
      <c r="E520" s="68"/>
      <c r="F520" s="119"/>
      <c r="G520" s="157"/>
      <c r="H520" s="119"/>
      <c r="I520" s="121"/>
      <c r="J520" s="112"/>
      <c r="K520" s="112"/>
      <c r="L520" s="112"/>
      <c r="M520" s="112"/>
      <c r="N520" s="112"/>
      <c r="O520" s="112"/>
      <c r="P520" s="76"/>
    </row>
    <row r="521" spans="1:16" s="96" customFormat="1">
      <c r="A521" s="124"/>
      <c r="B521" s="270" t="s">
        <v>297</v>
      </c>
      <c r="C521" s="330"/>
      <c r="D521" s="270"/>
      <c r="E521" s="270"/>
      <c r="F521" s="283" t="s">
        <v>11</v>
      </c>
      <c r="G521" s="274">
        <f>SUM(G474:G518)</f>
        <v>0</v>
      </c>
      <c r="H521" s="98"/>
      <c r="I521" s="125"/>
      <c r="J521" s="76"/>
      <c r="K521" s="76"/>
      <c r="L521" s="76"/>
      <c r="M521" s="76"/>
      <c r="N521" s="76"/>
      <c r="O521" s="76"/>
      <c r="P521" s="76"/>
    </row>
    <row r="522" spans="1:16" s="96" customFormat="1">
      <c r="A522" s="108"/>
      <c r="B522" s="101"/>
      <c r="C522" s="223"/>
      <c r="D522" s="93"/>
      <c r="E522" s="116"/>
      <c r="F522" s="93"/>
      <c r="G522" s="102"/>
      <c r="H522" s="79"/>
      <c r="I522" s="75"/>
      <c r="J522" s="69"/>
      <c r="K522" s="76"/>
      <c r="L522" s="76"/>
      <c r="M522" s="76"/>
      <c r="N522" s="76"/>
      <c r="O522" s="76"/>
      <c r="P522" s="76"/>
    </row>
    <row r="523" spans="1:16" s="96" customFormat="1">
      <c r="A523" s="13" t="s">
        <v>296</v>
      </c>
      <c r="B523" s="27" t="s">
        <v>288</v>
      </c>
      <c r="C523" s="218"/>
      <c r="D523" s="107"/>
      <c r="E523" s="249"/>
      <c r="F523" s="107"/>
      <c r="G523" s="277"/>
      <c r="H523" s="94"/>
      <c r="I523" s="88"/>
      <c r="J523" s="69"/>
      <c r="K523" s="76"/>
      <c r="L523" s="76"/>
      <c r="M523" s="76"/>
      <c r="N523" s="76"/>
      <c r="O523" s="76"/>
      <c r="P523" s="76"/>
    </row>
    <row r="524" spans="1:16" s="96" customFormat="1">
      <c r="A524" s="114" t="s">
        <v>63</v>
      </c>
      <c r="B524" s="57"/>
      <c r="C524" s="224"/>
      <c r="D524" s="80"/>
      <c r="E524" s="250"/>
      <c r="F524" s="80"/>
      <c r="G524" s="157"/>
      <c r="H524" s="94"/>
      <c r="I524" s="88"/>
      <c r="J524" s="69"/>
      <c r="K524" s="76"/>
      <c r="L524" s="76"/>
      <c r="M524" s="76"/>
      <c r="N524" s="76"/>
      <c r="O524" s="76"/>
      <c r="P524" s="76"/>
    </row>
    <row r="525" spans="1:16" s="96" customFormat="1" ht="114.75">
      <c r="A525" s="64" t="s">
        <v>299</v>
      </c>
      <c r="B525" s="101" t="s">
        <v>345</v>
      </c>
      <c r="C525" s="215"/>
      <c r="D525" s="93"/>
      <c r="E525" s="247"/>
      <c r="F525" s="93"/>
      <c r="G525" s="102"/>
      <c r="H525" s="79"/>
      <c r="I525" s="128"/>
      <c r="J525" s="69"/>
      <c r="K525" s="76"/>
      <c r="L525" s="76"/>
      <c r="M525" s="76"/>
      <c r="N525" s="76"/>
      <c r="O525" s="76"/>
      <c r="P525" s="76"/>
    </row>
    <row r="526" spans="1:16" s="96" customFormat="1">
      <c r="A526" s="64"/>
      <c r="B526" s="101" t="s">
        <v>289</v>
      </c>
      <c r="C526" s="215"/>
      <c r="D526" s="93"/>
      <c r="E526" s="247"/>
      <c r="F526" s="93"/>
      <c r="G526" s="102"/>
      <c r="H526" s="79"/>
      <c r="I526" s="128"/>
      <c r="J526" s="69"/>
      <c r="K526" s="76"/>
      <c r="L526" s="76"/>
      <c r="M526" s="76"/>
      <c r="N526" s="76"/>
      <c r="O526" s="76"/>
      <c r="P526" s="76"/>
    </row>
    <row r="527" spans="1:16" s="96" customFormat="1">
      <c r="A527" s="64"/>
      <c r="B527" s="101" t="s">
        <v>391</v>
      </c>
      <c r="C527" s="215"/>
      <c r="D527" s="93"/>
      <c r="E527" s="247"/>
      <c r="F527" s="93"/>
      <c r="G527" s="102"/>
      <c r="H527" s="79"/>
      <c r="I527" s="128"/>
      <c r="J527" s="69"/>
      <c r="K527" s="76"/>
      <c r="L527" s="76"/>
      <c r="M527" s="76"/>
      <c r="N527" s="76"/>
      <c r="O527" s="76"/>
      <c r="P527" s="76"/>
    </row>
    <row r="528" spans="1:16" s="96" customFormat="1">
      <c r="A528" s="129"/>
      <c r="B528" s="260" t="s">
        <v>140</v>
      </c>
      <c r="C528" s="216">
        <v>21</v>
      </c>
      <c r="D528" s="89" t="s">
        <v>137</v>
      </c>
      <c r="E528" s="70"/>
      <c r="F528" s="89" t="s">
        <v>11</v>
      </c>
      <c r="G528" s="273">
        <f>C528*E528</f>
        <v>0</v>
      </c>
      <c r="H528" s="79"/>
      <c r="I528" s="128"/>
      <c r="J528" s="69"/>
      <c r="K528" s="76"/>
      <c r="L528" s="76"/>
      <c r="M528" s="76"/>
      <c r="N528" s="76"/>
      <c r="O528" s="76"/>
      <c r="P528" s="76"/>
    </row>
    <row r="529" spans="1:16" s="96" customFormat="1">
      <c r="A529" s="129"/>
      <c r="B529" s="101" t="s">
        <v>392</v>
      </c>
      <c r="C529" s="261"/>
      <c r="D529" s="262"/>
      <c r="E529" s="241"/>
      <c r="F529" s="262"/>
      <c r="G529" s="278"/>
      <c r="H529" s="79"/>
      <c r="I529" s="128"/>
      <c r="J529" s="69"/>
      <c r="K529" s="76"/>
      <c r="L529" s="76"/>
      <c r="M529" s="76"/>
      <c r="N529" s="76"/>
      <c r="O529" s="76"/>
      <c r="P529" s="76"/>
    </row>
    <row r="530" spans="1:16" s="96" customFormat="1">
      <c r="A530" s="129"/>
      <c r="B530" s="260" t="s">
        <v>140</v>
      </c>
      <c r="C530" s="216">
        <v>244</v>
      </c>
      <c r="D530" s="89" t="s">
        <v>137</v>
      </c>
      <c r="E530" s="70"/>
      <c r="F530" s="89" t="s">
        <v>11</v>
      </c>
      <c r="G530" s="273">
        <f>C530*E530</f>
        <v>0</v>
      </c>
      <c r="H530" s="79"/>
      <c r="I530" s="128"/>
      <c r="J530" s="69"/>
      <c r="K530" s="76"/>
      <c r="L530" s="76"/>
      <c r="M530" s="76"/>
      <c r="N530" s="76"/>
      <c r="O530" s="76"/>
      <c r="P530" s="76"/>
    </row>
    <row r="531" spans="1:16" s="96" customFormat="1">
      <c r="A531" s="129"/>
      <c r="B531" s="101"/>
      <c r="C531" s="219"/>
      <c r="D531" s="93"/>
      <c r="E531" s="247"/>
      <c r="F531" s="80"/>
      <c r="G531" s="157"/>
      <c r="H531" s="130"/>
      <c r="I531" s="95"/>
      <c r="J531" s="76"/>
      <c r="K531" s="76"/>
      <c r="L531" s="76"/>
      <c r="M531" s="76"/>
      <c r="N531" s="76"/>
      <c r="O531" s="76"/>
      <c r="P531" s="76"/>
    </row>
    <row r="532" spans="1:16" s="69" customFormat="1" ht="102">
      <c r="A532" s="131" t="s">
        <v>300</v>
      </c>
      <c r="B532" s="101" t="s">
        <v>410</v>
      </c>
      <c r="C532" s="215"/>
      <c r="D532" s="93"/>
      <c r="E532" s="232"/>
      <c r="F532" s="93"/>
      <c r="G532" s="102"/>
      <c r="H532" s="132"/>
      <c r="I532" s="132"/>
      <c r="J532" s="133"/>
      <c r="K532" s="134"/>
    </row>
    <row r="533" spans="1:16" s="135" customFormat="1">
      <c r="A533" s="131"/>
      <c r="B533" s="101" t="s">
        <v>289</v>
      </c>
      <c r="C533" s="215"/>
      <c r="D533" s="93"/>
      <c r="E533" s="183"/>
      <c r="F533" s="93"/>
      <c r="G533" s="102"/>
      <c r="H533" s="79"/>
      <c r="I533" s="128"/>
      <c r="J533" s="69"/>
      <c r="K533" s="77"/>
      <c r="L533" s="77"/>
      <c r="M533" s="77"/>
      <c r="N533" s="77"/>
      <c r="O533" s="77"/>
      <c r="P533" s="77"/>
    </row>
    <row r="534" spans="1:16" s="96" customFormat="1">
      <c r="A534" s="64"/>
      <c r="B534" s="101" t="s">
        <v>391</v>
      </c>
      <c r="C534" s="215"/>
      <c r="D534" s="93"/>
      <c r="E534" s="247"/>
      <c r="F534" s="93"/>
      <c r="G534" s="102"/>
      <c r="H534" s="79"/>
      <c r="I534" s="128"/>
      <c r="J534" s="69"/>
      <c r="K534" s="76"/>
      <c r="L534" s="76"/>
      <c r="M534" s="76"/>
      <c r="N534" s="76"/>
      <c r="O534" s="76"/>
      <c r="P534" s="76"/>
    </row>
    <row r="535" spans="1:16" s="135" customFormat="1">
      <c r="A535" s="111"/>
      <c r="B535" s="260" t="s">
        <v>140</v>
      </c>
      <c r="C535" s="263">
        <v>80</v>
      </c>
      <c r="D535" s="197" t="s">
        <v>137</v>
      </c>
      <c r="E535" s="197"/>
      <c r="F535" s="297" t="s">
        <v>11</v>
      </c>
      <c r="G535" s="273">
        <f>C535*E535</f>
        <v>0</v>
      </c>
      <c r="H535" s="79"/>
      <c r="I535" s="128"/>
      <c r="J535" s="69"/>
      <c r="K535" s="77"/>
      <c r="L535" s="77"/>
      <c r="M535" s="77"/>
      <c r="N535" s="77"/>
      <c r="O535" s="77"/>
      <c r="P535" s="77"/>
    </row>
    <row r="536" spans="1:16" s="135" customFormat="1">
      <c r="A536" s="136"/>
      <c r="B536" s="92"/>
      <c r="C536" s="219"/>
      <c r="D536" s="119"/>
      <c r="E536" s="106"/>
      <c r="F536" s="119"/>
      <c r="G536" s="120"/>
      <c r="H536" s="94"/>
      <c r="I536" s="75"/>
      <c r="J536" s="77"/>
      <c r="K536" s="77"/>
      <c r="L536" s="77"/>
      <c r="M536" s="77"/>
      <c r="N536" s="77"/>
      <c r="O536" s="77"/>
      <c r="P536" s="77"/>
    </row>
    <row r="537" spans="1:16" s="96" customFormat="1" ht="63.75">
      <c r="A537" s="64" t="s">
        <v>301</v>
      </c>
      <c r="B537" s="101" t="s">
        <v>290</v>
      </c>
      <c r="C537" s="215"/>
      <c r="D537" s="93"/>
      <c r="E537" s="247"/>
      <c r="F537" s="93"/>
      <c r="G537" s="102"/>
      <c r="H537" s="98"/>
      <c r="I537" s="99"/>
      <c r="J537" s="76"/>
      <c r="K537" s="76"/>
      <c r="L537" s="76"/>
      <c r="M537" s="76"/>
      <c r="N537" s="76"/>
      <c r="O537" s="76"/>
      <c r="P537" s="76"/>
    </row>
    <row r="538" spans="1:16" s="96" customFormat="1">
      <c r="A538" s="64"/>
      <c r="B538" s="101" t="s">
        <v>289</v>
      </c>
      <c r="C538" s="215"/>
      <c r="D538" s="93"/>
      <c r="E538" s="247"/>
      <c r="F538" s="93"/>
      <c r="G538" s="102"/>
      <c r="H538" s="95"/>
      <c r="I538" s="95"/>
      <c r="J538" s="76"/>
      <c r="K538" s="76"/>
      <c r="L538" s="76"/>
      <c r="M538" s="76"/>
      <c r="N538" s="76"/>
      <c r="O538" s="76"/>
      <c r="P538" s="76"/>
    </row>
    <row r="539" spans="1:16" s="96" customFormat="1">
      <c r="A539" s="129"/>
      <c r="B539" s="260" t="s">
        <v>140</v>
      </c>
      <c r="C539" s="263">
        <v>260</v>
      </c>
      <c r="D539" s="197" t="s">
        <v>137</v>
      </c>
      <c r="E539" s="197"/>
      <c r="F539" s="297" t="s">
        <v>11</v>
      </c>
      <c r="G539" s="273">
        <f>C539*E539</f>
        <v>0</v>
      </c>
      <c r="H539" s="130"/>
      <c r="I539" s="121"/>
      <c r="J539" s="76"/>
      <c r="K539" s="76"/>
      <c r="L539" s="76"/>
      <c r="M539" s="76"/>
      <c r="N539" s="76"/>
      <c r="O539" s="76"/>
      <c r="P539" s="76"/>
    </row>
    <row r="540" spans="1:16" s="96" customFormat="1">
      <c r="A540" s="124"/>
      <c r="B540" s="92"/>
      <c r="C540" s="215"/>
      <c r="D540" s="119"/>
      <c r="E540" s="106"/>
      <c r="F540" s="119"/>
      <c r="G540" s="157"/>
      <c r="H540" s="130"/>
      <c r="I540" s="121"/>
      <c r="J540" s="76"/>
      <c r="K540" s="76"/>
      <c r="L540" s="76"/>
      <c r="M540" s="76"/>
      <c r="N540" s="76"/>
      <c r="O540" s="76"/>
      <c r="P540" s="76"/>
    </row>
    <row r="541" spans="1:16" s="96" customFormat="1" ht="102">
      <c r="A541" s="64" t="s">
        <v>302</v>
      </c>
      <c r="B541" s="101" t="s">
        <v>291</v>
      </c>
      <c r="C541" s="215"/>
      <c r="D541" s="93"/>
      <c r="E541" s="247"/>
      <c r="F541" s="93"/>
      <c r="G541" s="102"/>
      <c r="H541" s="98"/>
      <c r="I541" s="99"/>
      <c r="J541" s="76"/>
      <c r="K541" s="76"/>
      <c r="L541" s="76"/>
      <c r="M541" s="76"/>
      <c r="N541" s="76"/>
      <c r="O541" s="76"/>
      <c r="P541" s="76"/>
    </row>
    <row r="542" spans="1:16" s="96" customFormat="1">
      <c r="A542" s="64"/>
      <c r="B542" s="101" t="s">
        <v>289</v>
      </c>
      <c r="C542" s="215"/>
      <c r="D542" s="93"/>
      <c r="E542" s="247"/>
      <c r="F542" s="93"/>
      <c r="G542" s="102"/>
      <c r="H542" s="76"/>
      <c r="I542" s="121"/>
      <c r="J542" s="76"/>
      <c r="K542" s="76"/>
      <c r="L542" s="76"/>
      <c r="M542" s="76"/>
      <c r="N542" s="76"/>
      <c r="O542" s="76"/>
      <c r="P542" s="76"/>
    </row>
    <row r="543" spans="1:16" s="96" customFormat="1">
      <c r="A543" s="129"/>
      <c r="B543" s="260" t="s">
        <v>16</v>
      </c>
      <c r="C543" s="263">
        <v>260</v>
      </c>
      <c r="D543" s="197" t="s">
        <v>137</v>
      </c>
      <c r="E543" s="197"/>
      <c r="F543" s="297" t="s">
        <v>11</v>
      </c>
      <c r="G543" s="273">
        <f>C543*E543</f>
        <v>0</v>
      </c>
      <c r="H543" s="130"/>
      <c r="I543" s="95"/>
      <c r="J543" s="76"/>
      <c r="K543" s="76"/>
      <c r="L543" s="76"/>
      <c r="M543" s="76"/>
      <c r="N543" s="76"/>
      <c r="O543" s="76"/>
      <c r="P543" s="76"/>
    </row>
    <row r="544" spans="1:16" s="96" customFormat="1">
      <c r="A544" s="124"/>
      <c r="B544" s="92"/>
      <c r="C544" s="219"/>
      <c r="D544" s="119"/>
      <c r="E544" s="106"/>
      <c r="F544" s="119"/>
      <c r="G544" s="157"/>
      <c r="H544" s="130"/>
      <c r="I544" s="95"/>
      <c r="J544" s="76"/>
      <c r="K544" s="76"/>
      <c r="L544" s="76"/>
      <c r="M544" s="76"/>
      <c r="N544" s="76"/>
      <c r="O544" s="76"/>
      <c r="P544" s="76"/>
    </row>
    <row r="545" spans="1:31" s="149" customFormat="1" ht="25.5">
      <c r="A545" s="148" t="s">
        <v>303</v>
      </c>
      <c r="B545" s="101" t="s">
        <v>354</v>
      </c>
      <c r="C545" s="339"/>
      <c r="D545" s="163"/>
      <c r="E545" s="192"/>
      <c r="F545" s="163"/>
      <c r="G545" s="228"/>
      <c r="H545" s="164"/>
    </row>
    <row r="546" spans="1:31" s="149" customFormat="1" ht="25.5">
      <c r="A546" s="148"/>
      <c r="B546" s="101" t="s">
        <v>366</v>
      </c>
      <c r="C546" s="220"/>
      <c r="D546" s="119"/>
      <c r="E546" s="68"/>
      <c r="F546" s="119"/>
      <c r="G546" s="228"/>
    </row>
    <row r="547" spans="1:31" s="149" customFormat="1" ht="38.25">
      <c r="A547" s="148"/>
      <c r="B547" s="101" t="s">
        <v>355</v>
      </c>
      <c r="C547" s="220"/>
      <c r="D547" s="119"/>
      <c r="E547" s="68"/>
      <c r="F547" s="119"/>
      <c r="G547" s="228"/>
    </row>
    <row r="548" spans="1:31" s="149" customFormat="1" ht="38.25">
      <c r="A548" s="148"/>
      <c r="B548" s="101" t="s">
        <v>356</v>
      </c>
      <c r="C548" s="220"/>
      <c r="D548" s="119"/>
      <c r="E548" s="68"/>
      <c r="F548" s="119"/>
      <c r="G548" s="228"/>
      <c r="H548" s="154"/>
      <c r="I548" s="154"/>
      <c r="J548" s="154"/>
      <c r="K548" s="154"/>
      <c r="L548" s="154"/>
      <c r="M548" s="154"/>
      <c r="N548" s="154"/>
      <c r="O548" s="154"/>
      <c r="P548" s="154"/>
      <c r="Q548" s="154"/>
      <c r="R548" s="154"/>
      <c r="S548" s="154"/>
      <c r="T548" s="154"/>
      <c r="U548" s="154"/>
      <c r="V548" s="154"/>
      <c r="W548" s="154"/>
      <c r="X548" s="154"/>
      <c r="Y548" s="154"/>
      <c r="Z548" s="154"/>
      <c r="AA548" s="154"/>
      <c r="AB548" s="154"/>
      <c r="AC548" s="154"/>
      <c r="AD548" s="154"/>
      <c r="AE548" s="154"/>
    </row>
    <row r="549" spans="1:31" s="165" customFormat="1" ht="15">
      <c r="A549" s="150"/>
      <c r="B549" s="101" t="s">
        <v>367</v>
      </c>
      <c r="C549" s="220"/>
      <c r="D549" s="120"/>
      <c r="E549" s="68"/>
      <c r="F549" s="120"/>
      <c r="G549" s="228"/>
    </row>
    <row r="550" spans="1:31" s="149" customFormat="1" ht="63.75">
      <c r="A550" s="148"/>
      <c r="B550" s="101" t="s">
        <v>357</v>
      </c>
      <c r="C550" s="220"/>
      <c r="D550" s="119"/>
      <c r="E550" s="68"/>
      <c r="F550" s="119"/>
      <c r="G550" s="228"/>
      <c r="H550" s="154"/>
      <c r="I550" s="154"/>
      <c r="J550" s="154"/>
      <c r="K550" s="154"/>
      <c r="L550" s="154"/>
      <c r="M550" s="154"/>
      <c r="N550" s="154"/>
      <c r="O550" s="154"/>
      <c r="P550" s="154"/>
      <c r="Q550" s="154"/>
      <c r="R550" s="154"/>
      <c r="S550" s="154"/>
      <c r="T550" s="154"/>
      <c r="U550" s="154"/>
      <c r="V550" s="154"/>
      <c r="W550" s="154"/>
      <c r="X550" s="154"/>
      <c r="Y550" s="154"/>
      <c r="Z550" s="154"/>
      <c r="AA550" s="154"/>
      <c r="AB550" s="154"/>
      <c r="AC550" s="154"/>
      <c r="AD550" s="154"/>
      <c r="AE550" s="154"/>
    </row>
    <row r="551" spans="1:31" s="165" customFormat="1" ht="102">
      <c r="A551" s="153"/>
      <c r="B551" s="101" t="s">
        <v>358</v>
      </c>
      <c r="C551" s="220"/>
      <c r="D551" s="119"/>
      <c r="E551" s="68"/>
      <c r="F551" s="119"/>
      <c r="G551" s="228"/>
    </row>
    <row r="552" spans="1:31" s="155" customFormat="1" ht="25.5">
      <c r="A552" s="153"/>
      <c r="B552" s="101" t="s">
        <v>359</v>
      </c>
      <c r="C552" s="220"/>
      <c r="D552" s="119"/>
      <c r="E552" s="68"/>
      <c r="F552" s="119"/>
      <c r="G552" s="228"/>
    </row>
    <row r="553" spans="1:31" s="165" customFormat="1" ht="25.5">
      <c r="A553" s="153"/>
      <c r="B553" s="101" t="s">
        <v>360</v>
      </c>
      <c r="C553" s="220"/>
      <c r="D553" s="119"/>
      <c r="E553" s="68"/>
      <c r="F553" s="119"/>
      <c r="G553" s="228"/>
    </row>
    <row r="554" spans="1:31" s="149" customFormat="1" ht="25.5">
      <c r="A554" s="148"/>
      <c r="B554" s="101" t="s">
        <v>368</v>
      </c>
      <c r="C554" s="220"/>
      <c r="D554" s="157"/>
      <c r="E554" s="253"/>
      <c r="F554" s="157"/>
      <c r="G554" s="228"/>
    </row>
    <row r="555" spans="1:31" s="165" customFormat="1" ht="15">
      <c r="A555" s="148"/>
      <c r="B555" s="260" t="s">
        <v>15</v>
      </c>
      <c r="C555" s="263">
        <v>8</v>
      </c>
      <c r="D555" s="197" t="s">
        <v>137</v>
      </c>
      <c r="E555" s="197"/>
      <c r="F555" s="297" t="s">
        <v>11</v>
      </c>
      <c r="G555" s="273">
        <f>C555*E555</f>
        <v>0</v>
      </c>
    </row>
    <row r="556" spans="1:31" s="166" customFormat="1" ht="15">
      <c r="A556" s="148"/>
      <c r="B556" s="101"/>
      <c r="C556" s="220"/>
      <c r="D556" s="80"/>
      <c r="E556" s="190"/>
      <c r="F556" s="80"/>
      <c r="G556" s="228"/>
    </row>
    <row r="557" spans="1:31" s="166" customFormat="1" ht="25.5">
      <c r="A557" s="167"/>
      <c r="B557" s="101" t="s">
        <v>361</v>
      </c>
      <c r="C557" s="225"/>
      <c r="D557" s="168"/>
      <c r="E557" s="254"/>
      <c r="F557" s="168"/>
      <c r="G557" s="228"/>
    </row>
    <row r="558" spans="1:31" s="149" customFormat="1" ht="15">
      <c r="A558" s="169"/>
      <c r="B558" s="170" t="s">
        <v>362</v>
      </c>
      <c r="C558" s="226"/>
      <c r="D558" s="171"/>
      <c r="E558" s="255"/>
      <c r="F558" s="171"/>
      <c r="G558" s="228"/>
      <c r="H558" s="154"/>
      <c r="I558" s="154"/>
      <c r="J558" s="154"/>
      <c r="K558" s="154"/>
      <c r="L558" s="154"/>
      <c r="M558" s="154"/>
      <c r="N558" s="154"/>
      <c r="O558" s="154"/>
      <c r="P558" s="154"/>
      <c r="Q558" s="154"/>
      <c r="R558" s="154"/>
      <c r="S558" s="154"/>
      <c r="T558" s="154"/>
      <c r="U558" s="154"/>
      <c r="V558" s="154"/>
      <c r="W558" s="154"/>
      <c r="X558" s="154"/>
      <c r="Y558" s="154"/>
      <c r="Z558" s="154"/>
      <c r="AA558" s="154"/>
      <c r="AB558" s="154"/>
      <c r="AC558" s="154"/>
      <c r="AD558" s="154"/>
      <c r="AE558" s="154"/>
    </row>
    <row r="559" spans="1:31" s="165" customFormat="1" ht="15">
      <c r="A559" s="169"/>
      <c r="B559" s="170" t="s">
        <v>363</v>
      </c>
      <c r="C559" s="226"/>
      <c r="D559" s="171"/>
      <c r="E559" s="255"/>
      <c r="F559" s="171"/>
      <c r="G559" s="228"/>
    </row>
    <row r="560" spans="1:31" s="149" customFormat="1" ht="15">
      <c r="A560" s="169"/>
      <c r="B560" s="170" t="s">
        <v>364</v>
      </c>
      <c r="C560" s="226"/>
      <c r="D560" s="171"/>
      <c r="E560" s="255"/>
      <c r="F560" s="171"/>
      <c r="G560" s="228"/>
      <c r="H560" s="154"/>
      <c r="I560" s="154"/>
      <c r="J560" s="154"/>
      <c r="K560" s="154"/>
      <c r="L560" s="154"/>
      <c r="M560" s="154"/>
      <c r="N560" s="154"/>
      <c r="O560" s="154"/>
      <c r="P560" s="154"/>
      <c r="Q560" s="154"/>
      <c r="R560" s="154"/>
      <c r="S560" s="154"/>
      <c r="T560" s="154"/>
      <c r="U560" s="154"/>
      <c r="V560" s="154"/>
      <c r="W560" s="154"/>
      <c r="X560" s="154"/>
      <c r="Y560" s="154"/>
      <c r="Z560" s="154"/>
      <c r="AA560" s="154"/>
      <c r="AB560" s="154"/>
      <c r="AC560" s="154"/>
      <c r="AD560" s="154"/>
      <c r="AE560" s="154"/>
    </row>
    <row r="561" spans="1:16" s="165" customFormat="1" ht="15">
      <c r="A561" s="169"/>
      <c r="B561" s="170" t="s">
        <v>365</v>
      </c>
      <c r="C561" s="226"/>
      <c r="D561" s="171"/>
      <c r="E561" s="255"/>
      <c r="F561" s="171"/>
      <c r="G561" s="228"/>
    </row>
    <row r="562" spans="1:16" s="96" customFormat="1">
      <c r="A562" s="124"/>
      <c r="B562" s="270" t="s">
        <v>288</v>
      </c>
      <c r="C562" s="330"/>
      <c r="D562" s="270" t="s">
        <v>63</v>
      </c>
      <c r="E562" s="270"/>
      <c r="F562" s="283" t="s">
        <v>11</v>
      </c>
      <c r="G562" s="274">
        <f>SUM(G526:G557)</f>
        <v>0</v>
      </c>
      <c r="H562" s="98"/>
      <c r="I562" s="125"/>
      <c r="J562" s="76"/>
      <c r="K562" s="76"/>
      <c r="L562" s="76"/>
      <c r="M562" s="76"/>
      <c r="N562" s="76"/>
      <c r="O562" s="76"/>
      <c r="P562" s="76"/>
    </row>
    <row r="563" spans="1:16" s="96" customFormat="1">
      <c r="A563" s="124"/>
      <c r="B563" s="137"/>
      <c r="C563" s="219"/>
      <c r="D563" s="138"/>
      <c r="E563" s="256"/>
      <c r="F563" s="138"/>
      <c r="G563" s="102"/>
      <c r="H563" s="76"/>
      <c r="I563" s="121"/>
      <c r="J563" s="76"/>
      <c r="K563" s="76"/>
      <c r="L563" s="76"/>
      <c r="M563" s="76"/>
      <c r="N563" s="76"/>
      <c r="O563" s="76"/>
      <c r="P563" s="76"/>
    </row>
    <row r="564" spans="1:16" s="96" customFormat="1">
      <c r="A564" s="124"/>
      <c r="B564" s="92"/>
      <c r="C564" s="219"/>
      <c r="D564" s="138"/>
      <c r="E564" s="256"/>
      <c r="F564" s="138"/>
      <c r="G564" s="157"/>
      <c r="H564" s="139"/>
      <c r="I564" s="140"/>
      <c r="J564" s="76"/>
      <c r="K564" s="76"/>
      <c r="L564" s="76"/>
      <c r="M564" s="76"/>
      <c r="N564" s="76"/>
      <c r="O564" s="76"/>
      <c r="P564" s="76"/>
    </row>
    <row r="565" spans="1:16" s="96" customFormat="1">
      <c r="A565" s="141"/>
      <c r="B565" s="115" t="s">
        <v>113</v>
      </c>
      <c r="C565" s="215"/>
      <c r="D565" s="93"/>
      <c r="E565" s="247"/>
      <c r="F565" s="93"/>
      <c r="G565" s="102"/>
      <c r="H565" s="139"/>
      <c r="I565" s="140"/>
      <c r="J565" s="76"/>
      <c r="K565" s="76"/>
      <c r="L565" s="76"/>
      <c r="M565" s="76"/>
      <c r="N565" s="76"/>
      <c r="O565" s="76"/>
      <c r="P565" s="76"/>
    </row>
    <row r="566" spans="1:16" s="96" customFormat="1">
      <c r="A566" s="141"/>
      <c r="B566" s="101"/>
      <c r="C566" s="215"/>
      <c r="D566" s="93"/>
      <c r="E566" s="247"/>
      <c r="F566" s="93"/>
      <c r="G566" s="102"/>
      <c r="H566" s="127"/>
      <c r="I566" s="142"/>
      <c r="J566" s="76"/>
      <c r="K566" s="76"/>
      <c r="L566" s="76"/>
      <c r="M566" s="76"/>
      <c r="N566" s="76"/>
      <c r="O566" s="76"/>
      <c r="P566" s="76"/>
    </row>
    <row r="567" spans="1:16" s="145" customFormat="1">
      <c r="A567" s="141" t="s">
        <v>268</v>
      </c>
      <c r="B567" s="55" t="s">
        <v>237</v>
      </c>
      <c r="C567" s="215"/>
      <c r="D567" s="93" t="s">
        <v>63</v>
      </c>
      <c r="E567" s="247"/>
      <c r="F567" s="93" t="s">
        <v>11</v>
      </c>
      <c r="G567" s="102">
        <f>G414</f>
        <v>0</v>
      </c>
      <c r="H567" s="111"/>
      <c r="I567" s="143"/>
      <c r="J567" s="144"/>
      <c r="K567" s="144"/>
      <c r="L567" s="144"/>
      <c r="M567" s="144"/>
      <c r="N567" s="144"/>
      <c r="O567" s="144"/>
      <c r="P567" s="144"/>
    </row>
    <row r="568" spans="1:16" s="145" customFormat="1">
      <c r="A568" s="141" t="s">
        <v>318</v>
      </c>
      <c r="B568" s="55" t="s">
        <v>18</v>
      </c>
      <c r="C568" s="215"/>
      <c r="D568" s="93" t="s">
        <v>63</v>
      </c>
      <c r="E568" s="247"/>
      <c r="F568" s="93" t="s">
        <v>11</v>
      </c>
      <c r="G568" s="102">
        <f>G466</f>
        <v>0</v>
      </c>
      <c r="H568" s="146"/>
      <c r="I568" s="147"/>
      <c r="J568" s="144"/>
      <c r="K568" s="144"/>
      <c r="L568" s="144"/>
      <c r="M568" s="144"/>
      <c r="N568" s="144"/>
      <c r="O568" s="144"/>
      <c r="P568" s="144"/>
    </row>
    <row r="569" spans="1:16" s="145" customFormat="1">
      <c r="A569" s="141" t="s">
        <v>292</v>
      </c>
      <c r="B569" s="55" t="s">
        <v>278</v>
      </c>
      <c r="C569" s="215"/>
      <c r="D569" s="93" t="s">
        <v>63</v>
      </c>
      <c r="E569" s="247"/>
      <c r="F569" s="93" t="s">
        <v>11</v>
      </c>
      <c r="G569" s="102">
        <f>G521</f>
        <v>0</v>
      </c>
      <c r="H569" s="111"/>
      <c r="I569" s="143"/>
      <c r="J569" s="144"/>
      <c r="K569" s="144"/>
      <c r="L569" s="144"/>
      <c r="M569" s="144"/>
      <c r="N569" s="144"/>
      <c r="O569" s="144"/>
      <c r="P569" s="144"/>
    </row>
    <row r="570" spans="1:16" s="145" customFormat="1">
      <c r="A570" s="141" t="s">
        <v>296</v>
      </c>
      <c r="B570" s="55" t="s">
        <v>288</v>
      </c>
      <c r="C570" s="215"/>
      <c r="D570" s="93" t="s">
        <v>63</v>
      </c>
      <c r="E570" s="247"/>
      <c r="F570" s="93" t="s">
        <v>11</v>
      </c>
      <c r="G570" s="102">
        <f>G562</f>
        <v>0</v>
      </c>
      <c r="H570" s="146"/>
      <c r="I570" s="147"/>
      <c r="J570" s="144"/>
      <c r="K570" s="144"/>
      <c r="L570" s="144"/>
      <c r="M570" s="144"/>
      <c r="N570" s="144"/>
      <c r="O570" s="144"/>
      <c r="P570" s="144"/>
    </row>
    <row r="571" spans="1:16">
      <c r="A571" s="12"/>
      <c r="B571" s="21" t="s">
        <v>321</v>
      </c>
      <c r="D571" s="53"/>
      <c r="E571" s="313"/>
      <c r="F571" s="314" t="s">
        <v>11</v>
      </c>
      <c r="G571" s="315">
        <f>SUM(G567:G570)</f>
        <v>0</v>
      </c>
    </row>
    <row r="572" spans="1:16" s="96" customFormat="1">
      <c r="A572" s="129"/>
      <c r="B572" s="115"/>
      <c r="C572" s="218"/>
      <c r="D572" s="107"/>
      <c r="E572" s="253"/>
      <c r="F572" s="312"/>
      <c r="G572" s="277"/>
    </row>
    <row r="573" spans="1:16">
      <c r="A573" s="12"/>
      <c r="B573" s="20"/>
    </row>
    <row r="574" spans="1:16">
      <c r="A574" s="37" t="s">
        <v>305</v>
      </c>
      <c r="B574" s="20" t="s">
        <v>5</v>
      </c>
      <c r="C574" s="227"/>
      <c r="D574" s="15"/>
      <c r="E574" s="237"/>
    </row>
    <row r="575" spans="1:16">
      <c r="A575" s="37"/>
      <c r="B575" s="20"/>
      <c r="C575" s="227"/>
      <c r="D575" s="15"/>
      <c r="E575" s="237"/>
    </row>
    <row r="576" spans="1:16">
      <c r="A576" s="37" t="s">
        <v>304</v>
      </c>
      <c r="B576" s="20" t="s">
        <v>84</v>
      </c>
      <c r="C576" s="227"/>
      <c r="D576" s="15"/>
      <c r="E576" s="237"/>
    </row>
    <row r="577" spans="1:7" ht="51">
      <c r="A577" s="16"/>
      <c r="B577" s="18" t="s">
        <v>0</v>
      </c>
      <c r="C577" s="227"/>
      <c r="D577" s="15"/>
      <c r="E577" s="237"/>
    </row>
    <row r="578" spans="1:7" ht="51">
      <c r="A578" s="16"/>
      <c r="B578" s="18" t="s">
        <v>85</v>
      </c>
      <c r="C578" s="227"/>
      <c r="D578" s="15"/>
      <c r="E578" s="237"/>
    </row>
    <row r="579" spans="1:7" ht="25.5">
      <c r="A579" s="16"/>
      <c r="B579" s="18" t="s">
        <v>86</v>
      </c>
      <c r="C579" s="227"/>
      <c r="D579" s="15"/>
      <c r="E579" s="237"/>
    </row>
    <row r="580" spans="1:7" ht="25.5">
      <c r="A580" s="16"/>
      <c r="B580" s="18" t="s">
        <v>87</v>
      </c>
      <c r="C580" s="227"/>
      <c r="D580" s="15"/>
      <c r="E580" s="237"/>
    </row>
    <row r="581" spans="1:7" ht="38.25">
      <c r="A581" s="16"/>
      <c r="B581" s="18" t="s">
        <v>88</v>
      </c>
      <c r="C581" s="227"/>
      <c r="D581" s="15"/>
      <c r="E581" s="237"/>
    </row>
    <row r="582" spans="1:7">
      <c r="A582" s="38"/>
      <c r="B582" s="26"/>
      <c r="C582" s="227"/>
      <c r="D582" s="15"/>
      <c r="E582" s="237"/>
    </row>
    <row r="583" spans="1:7">
      <c r="A583" s="7"/>
      <c r="B583" s="10"/>
      <c r="C583" s="208"/>
      <c r="D583" s="6"/>
      <c r="E583" s="193"/>
    </row>
    <row r="584" spans="1:7" ht="63.75">
      <c r="A584" s="7" t="s">
        <v>306</v>
      </c>
      <c r="B584" s="19" t="s">
        <v>90</v>
      </c>
      <c r="C584" s="227"/>
      <c r="D584" s="15"/>
      <c r="E584" s="237"/>
    </row>
    <row r="585" spans="1:7" ht="25.5">
      <c r="A585" s="7"/>
      <c r="B585" s="19" t="s">
        <v>91</v>
      </c>
      <c r="C585" s="227"/>
      <c r="D585" s="15"/>
      <c r="E585" s="237"/>
    </row>
    <row r="586" spans="1:7">
      <c r="A586" s="7"/>
      <c r="B586" s="19" t="s">
        <v>92</v>
      </c>
      <c r="C586" s="227"/>
      <c r="D586" s="15"/>
      <c r="E586" s="237"/>
    </row>
    <row r="587" spans="1:7">
      <c r="A587" s="7"/>
      <c r="B587" s="260" t="s">
        <v>15</v>
      </c>
      <c r="C587" s="263">
        <v>2</v>
      </c>
      <c r="D587" s="197" t="s">
        <v>137</v>
      </c>
      <c r="E587" s="197"/>
      <c r="F587" s="297" t="s">
        <v>11</v>
      </c>
      <c r="G587" s="273">
        <f>C587*E587</f>
        <v>0</v>
      </c>
    </row>
    <row r="588" spans="1:7">
      <c r="A588" s="7"/>
      <c r="B588" s="10"/>
      <c r="C588" s="208"/>
      <c r="D588" s="6"/>
      <c r="E588" s="193"/>
    </row>
    <row r="589" spans="1:7" ht="51">
      <c r="A589" s="7" t="s">
        <v>307</v>
      </c>
      <c r="B589" s="19" t="s">
        <v>94</v>
      </c>
      <c r="C589" s="227"/>
      <c r="D589" s="15"/>
      <c r="E589" s="237"/>
    </row>
    <row r="590" spans="1:7" ht="25.5">
      <c r="A590" s="7"/>
      <c r="B590" s="19" t="s">
        <v>95</v>
      </c>
      <c r="C590" s="227"/>
      <c r="D590" s="15"/>
      <c r="E590" s="237"/>
    </row>
    <row r="591" spans="1:7">
      <c r="A591" s="7"/>
      <c r="B591" s="25" t="s">
        <v>236</v>
      </c>
      <c r="C591" s="227"/>
      <c r="D591" s="15"/>
      <c r="E591" s="237"/>
    </row>
    <row r="592" spans="1:7">
      <c r="A592" s="7"/>
      <c r="B592" s="260" t="s">
        <v>15</v>
      </c>
      <c r="C592" s="263">
        <v>1</v>
      </c>
      <c r="D592" s="197" t="s">
        <v>137</v>
      </c>
      <c r="E592" s="197"/>
      <c r="F592" s="297" t="s">
        <v>11</v>
      </c>
      <c r="G592" s="273">
        <f>C592*E592</f>
        <v>0</v>
      </c>
    </row>
    <row r="593" spans="1:7">
      <c r="A593" s="7"/>
      <c r="B593" s="25" t="s">
        <v>442</v>
      </c>
      <c r="C593" s="227"/>
      <c r="D593" s="15"/>
      <c r="E593" s="237"/>
    </row>
    <row r="594" spans="1:7">
      <c r="A594" s="7"/>
      <c r="B594" s="260" t="s">
        <v>15</v>
      </c>
      <c r="C594" s="263">
        <v>2</v>
      </c>
      <c r="D594" s="197" t="s">
        <v>137</v>
      </c>
      <c r="E594" s="197"/>
      <c r="F594" s="297" t="s">
        <v>11</v>
      </c>
      <c r="G594" s="273">
        <f>C594*E594</f>
        <v>0</v>
      </c>
    </row>
    <row r="595" spans="1:7">
      <c r="A595" s="7"/>
      <c r="B595" s="25" t="s">
        <v>443</v>
      </c>
      <c r="C595" s="338"/>
      <c r="D595" s="317"/>
      <c r="E595" s="317"/>
      <c r="F595" s="321"/>
      <c r="G595" s="322"/>
    </row>
    <row r="596" spans="1:7">
      <c r="A596" s="7"/>
      <c r="B596" s="260" t="s">
        <v>15</v>
      </c>
      <c r="C596" s="263">
        <v>1</v>
      </c>
      <c r="D596" s="197" t="s">
        <v>137</v>
      </c>
      <c r="E596" s="197"/>
      <c r="F596" s="297" t="s">
        <v>11</v>
      </c>
      <c r="G596" s="273">
        <f>C596*E596</f>
        <v>0</v>
      </c>
    </row>
    <row r="597" spans="1:7">
      <c r="A597" s="7"/>
      <c r="B597" s="10"/>
      <c r="C597" s="208"/>
      <c r="D597" s="6"/>
      <c r="E597" s="193"/>
    </row>
    <row r="598" spans="1:7" ht="51">
      <c r="A598" s="16" t="s">
        <v>308</v>
      </c>
      <c r="B598" s="18" t="s">
        <v>97</v>
      </c>
      <c r="C598" s="227"/>
      <c r="D598" s="15"/>
      <c r="E598" s="237"/>
    </row>
    <row r="599" spans="1:7" ht="25.5">
      <c r="A599" s="16"/>
      <c r="B599" s="18" t="s">
        <v>98</v>
      </c>
      <c r="C599" s="227"/>
      <c r="D599" s="15"/>
      <c r="E599" s="237"/>
    </row>
    <row r="600" spans="1:7">
      <c r="A600" s="16"/>
      <c r="B600" s="18" t="s">
        <v>99</v>
      </c>
      <c r="C600" s="227"/>
      <c r="D600" s="15"/>
      <c r="E600" s="237"/>
    </row>
    <row r="601" spans="1:7">
      <c r="A601" s="16"/>
      <c r="B601" s="260" t="s">
        <v>15</v>
      </c>
      <c r="C601" s="263">
        <v>5</v>
      </c>
      <c r="D601" s="197" t="s">
        <v>137</v>
      </c>
      <c r="E601" s="197"/>
      <c r="F601" s="297" t="s">
        <v>11</v>
      </c>
      <c r="G601" s="273">
        <f>C601*E601</f>
        <v>0</v>
      </c>
    </row>
    <row r="602" spans="1:7">
      <c r="A602" s="16"/>
      <c r="B602" s="18"/>
      <c r="C602" s="227"/>
      <c r="D602" s="15"/>
      <c r="E602" s="237"/>
    </row>
    <row r="603" spans="1:7" ht="38.25">
      <c r="A603" s="16" t="s">
        <v>309</v>
      </c>
      <c r="B603" s="18" t="s">
        <v>100</v>
      </c>
      <c r="C603" s="227"/>
      <c r="D603" s="15"/>
      <c r="E603" s="237"/>
    </row>
    <row r="604" spans="1:7" ht="25.5">
      <c r="A604" s="16"/>
      <c r="B604" s="18" t="s">
        <v>101</v>
      </c>
      <c r="C604" s="227"/>
      <c r="D604" s="15"/>
      <c r="E604" s="237"/>
    </row>
    <row r="605" spans="1:7">
      <c r="A605" s="16"/>
      <c r="B605" s="18" t="s">
        <v>102</v>
      </c>
      <c r="C605" s="227"/>
      <c r="D605" s="15"/>
      <c r="E605" s="237"/>
    </row>
    <row r="606" spans="1:7">
      <c r="A606" s="16"/>
      <c r="B606" s="260" t="s">
        <v>12</v>
      </c>
      <c r="C606" s="263">
        <v>1</v>
      </c>
      <c r="D606" s="197" t="s">
        <v>137</v>
      </c>
      <c r="E606" s="197"/>
      <c r="F606" s="297" t="s">
        <v>11</v>
      </c>
      <c r="G606" s="273">
        <f>C606*E606</f>
        <v>0</v>
      </c>
    </row>
    <row r="607" spans="1:7">
      <c r="A607" s="16"/>
      <c r="B607" s="10"/>
      <c r="C607" s="227"/>
      <c r="D607" s="15"/>
      <c r="E607" s="237"/>
    </row>
    <row r="608" spans="1:7">
      <c r="A608" s="12"/>
      <c r="B608" s="270" t="s">
        <v>310</v>
      </c>
      <c r="C608" s="330"/>
      <c r="D608" s="270"/>
      <c r="E608" s="270"/>
      <c r="F608" s="283" t="s">
        <v>11</v>
      </c>
      <c r="G608" s="274">
        <f>SUM(G581:G606)</f>
        <v>0</v>
      </c>
    </row>
    <row r="609" spans="1:7">
      <c r="A609" s="12"/>
      <c r="B609" s="20"/>
      <c r="F609" s="300"/>
    </row>
    <row r="610" spans="1:7">
      <c r="A610" s="12"/>
      <c r="B610" s="20"/>
      <c r="F610" s="300"/>
    </row>
    <row r="611" spans="1:7">
      <c r="A611" s="16"/>
      <c r="B611" s="18"/>
      <c r="C611" s="227"/>
      <c r="D611" s="15"/>
      <c r="E611" s="237"/>
    </row>
    <row r="612" spans="1:7">
      <c r="A612" s="37" t="s">
        <v>311</v>
      </c>
      <c r="B612" s="20" t="s">
        <v>103</v>
      </c>
      <c r="C612" s="227"/>
      <c r="D612" s="15"/>
      <c r="E612" s="237"/>
    </row>
    <row r="613" spans="1:7" ht="63.75">
      <c r="A613" s="16"/>
      <c r="B613" s="18" t="s">
        <v>104</v>
      </c>
      <c r="C613" s="227"/>
      <c r="D613" s="15"/>
      <c r="E613" s="237"/>
    </row>
    <row r="614" spans="1:7">
      <c r="A614" s="16"/>
      <c r="B614" s="18"/>
      <c r="C614" s="227"/>
      <c r="D614" s="15"/>
      <c r="E614" s="237"/>
    </row>
    <row r="615" spans="1:7">
      <c r="A615" s="16" t="s">
        <v>312</v>
      </c>
      <c r="B615" s="18" t="s">
        <v>444</v>
      </c>
      <c r="C615" s="227"/>
      <c r="D615" s="15"/>
      <c r="E615" s="237"/>
    </row>
    <row r="616" spans="1:7" ht="25.5">
      <c r="A616" s="16"/>
      <c r="B616" s="18" t="s">
        <v>105</v>
      </c>
      <c r="C616" s="227"/>
      <c r="D616" s="15"/>
      <c r="E616" s="237"/>
    </row>
    <row r="617" spans="1:7">
      <c r="A617" s="16"/>
      <c r="B617" s="260" t="s">
        <v>16</v>
      </c>
      <c r="C617" s="263">
        <v>240</v>
      </c>
      <c r="D617" s="197" t="s">
        <v>137</v>
      </c>
      <c r="E617" s="197"/>
      <c r="F617" s="297" t="s">
        <v>11</v>
      </c>
      <c r="G617" s="273">
        <f>C617*E617</f>
        <v>0</v>
      </c>
    </row>
    <row r="618" spans="1:7">
      <c r="A618" s="16"/>
      <c r="B618" s="18"/>
      <c r="C618" s="227"/>
      <c r="D618" s="15"/>
      <c r="E618" s="237"/>
    </row>
    <row r="619" spans="1:7">
      <c r="A619" s="16" t="s">
        <v>313</v>
      </c>
      <c r="B619" s="18" t="s">
        <v>445</v>
      </c>
      <c r="C619" s="227"/>
      <c r="D619" s="15"/>
      <c r="E619" s="237"/>
    </row>
    <row r="620" spans="1:7" ht="25.5">
      <c r="A620" s="16"/>
      <c r="B620" s="22" t="s">
        <v>105</v>
      </c>
      <c r="C620" s="227"/>
      <c r="D620" s="15"/>
      <c r="E620" s="237"/>
    </row>
    <row r="621" spans="1:7">
      <c r="A621" s="16"/>
      <c r="B621" s="260" t="s">
        <v>16</v>
      </c>
      <c r="C621" s="263">
        <v>30</v>
      </c>
      <c r="D621" s="197" t="s">
        <v>137</v>
      </c>
      <c r="E621" s="197"/>
      <c r="F621" s="297" t="s">
        <v>11</v>
      </c>
      <c r="G621" s="273">
        <f>C621*E621</f>
        <v>0</v>
      </c>
    </row>
    <row r="622" spans="1:7">
      <c r="A622" s="16"/>
      <c r="B622" s="10"/>
      <c r="C622" s="227"/>
      <c r="D622" s="15"/>
      <c r="E622" s="237"/>
    </row>
    <row r="623" spans="1:7" ht="51">
      <c r="A623" s="16" t="s">
        <v>314</v>
      </c>
      <c r="B623" s="18" t="s">
        <v>411</v>
      </c>
      <c r="C623" s="227"/>
      <c r="D623" s="15"/>
      <c r="E623" s="237"/>
    </row>
    <row r="624" spans="1:7" ht="25.5">
      <c r="A624" s="16"/>
      <c r="B624" s="18" t="s">
        <v>108</v>
      </c>
      <c r="C624" s="227"/>
      <c r="D624" s="15"/>
      <c r="E624" s="237"/>
    </row>
    <row r="625" spans="1:8">
      <c r="A625" s="16"/>
      <c r="B625" s="260" t="s">
        <v>38</v>
      </c>
      <c r="C625" s="263">
        <v>37</v>
      </c>
      <c r="D625" s="197" t="s">
        <v>137</v>
      </c>
      <c r="E625" s="197"/>
      <c r="F625" s="297" t="s">
        <v>11</v>
      </c>
      <c r="G625" s="273">
        <f>C625*E625</f>
        <v>0</v>
      </c>
    </row>
    <row r="626" spans="1:8">
      <c r="A626" s="16"/>
      <c r="B626" s="10"/>
      <c r="C626" s="227"/>
      <c r="D626" s="15"/>
      <c r="E626" s="237"/>
    </row>
    <row r="627" spans="1:8" ht="25.5">
      <c r="A627" s="7" t="s">
        <v>315</v>
      </c>
      <c r="B627" s="10" t="s">
        <v>109</v>
      </c>
      <c r="C627" s="227"/>
      <c r="D627" s="15"/>
      <c r="E627" s="237"/>
    </row>
    <row r="628" spans="1:8">
      <c r="A628" s="49"/>
      <c r="B628" s="10" t="s">
        <v>110</v>
      </c>
      <c r="C628" s="227"/>
      <c r="D628" s="15"/>
      <c r="E628" s="237"/>
    </row>
    <row r="629" spans="1:8" ht="25.5">
      <c r="A629" s="49"/>
      <c r="B629" s="10" t="s">
        <v>111</v>
      </c>
      <c r="C629" s="227"/>
      <c r="D629" s="15"/>
      <c r="E629" s="237"/>
    </row>
    <row r="630" spans="1:8">
      <c r="A630" s="49"/>
      <c r="B630" s="10" t="s">
        <v>112</v>
      </c>
      <c r="C630" s="227"/>
      <c r="D630" s="15"/>
      <c r="E630" s="237"/>
    </row>
    <row r="631" spans="1:8">
      <c r="A631" s="49"/>
      <c r="B631" s="260" t="s">
        <v>14</v>
      </c>
      <c r="C631" s="263">
        <v>1</v>
      </c>
      <c r="D631" s="197" t="s">
        <v>137</v>
      </c>
      <c r="E631" s="197"/>
      <c r="F631" s="297" t="s">
        <v>11</v>
      </c>
      <c r="G631" s="273">
        <f>C631*E631</f>
        <v>0</v>
      </c>
    </row>
    <row r="632" spans="1:8">
      <c r="A632" s="49"/>
      <c r="B632" s="25"/>
      <c r="C632" s="208"/>
      <c r="D632" s="15"/>
      <c r="E632" s="193"/>
    </row>
    <row r="633" spans="1:8">
      <c r="A633" s="12"/>
      <c r="B633" s="270" t="s">
        <v>320</v>
      </c>
      <c r="C633" s="330"/>
      <c r="D633" s="270"/>
      <c r="E633" s="270"/>
      <c r="F633" s="283" t="s">
        <v>11</v>
      </c>
      <c r="G633" s="274">
        <f>SUM(G617:G631)</f>
        <v>0</v>
      </c>
    </row>
    <row r="634" spans="1:8">
      <c r="A634" s="12"/>
      <c r="B634" s="20"/>
      <c r="F634" s="300"/>
    </row>
    <row r="635" spans="1:8">
      <c r="A635" s="16"/>
      <c r="B635" s="18"/>
      <c r="C635" s="227"/>
      <c r="D635" s="15"/>
      <c r="E635" s="237"/>
    </row>
    <row r="636" spans="1:8">
      <c r="A636" s="54"/>
      <c r="B636" s="21" t="s">
        <v>113</v>
      </c>
      <c r="C636" s="331"/>
      <c r="D636" s="20"/>
      <c r="E636" s="238"/>
      <c r="F636" s="301"/>
      <c r="G636" s="285"/>
      <c r="H636" s="54"/>
    </row>
    <row r="637" spans="1:8">
      <c r="A637" s="55" t="s">
        <v>316</v>
      </c>
      <c r="B637" s="55" t="s">
        <v>84</v>
      </c>
      <c r="C637" s="327"/>
      <c r="D637" s="55"/>
      <c r="E637" s="189"/>
      <c r="F637" s="302" t="s">
        <v>11</v>
      </c>
      <c r="G637" s="308">
        <f>G608</f>
        <v>0</v>
      </c>
      <c r="H637" s="41"/>
    </row>
    <row r="638" spans="1:8">
      <c r="A638" s="55" t="s">
        <v>317</v>
      </c>
      <c r="B638" s="55" t="s">
        <v>103</v>
      </c>
      <c r="C638" s="327"/>
      <c r="D638" s="55"/>
      <c r="E638" s="196"/>
      <c r="F638" s="302" t="s">
        <v>11</v>
      </c>
      <c r="G638" s="308">
        <f>G633</f>
        <v>0</v>
      </c>
      <c r="H638" s="41"/>
    </row>
    <row r="639" spans="1:8">
      <c r="A639" s="12"/>
      <c r="B639" s="21" t="s">
        <v>319</v>
      </c>
      <c r="D639" s="53"/>
      <c r="E639" s="313"/>
      <c r="F639" s="314" t="s">
        <v>11</v>
      </c>
      <c r="G639" s="315">
        <f>SUM(G637:G638)</f>
        <v>0</v>
      </c>
    </row>
    <row r="640" spans="1:8">
      <c r="A640" s="16"/>
      <c r="B640" s="10"/>
      <c r="C640" s="227"/>
      <c r="D640" s="15"/>
      <c r="E640" s="237"/>
    </row>
    <row r="641" spans="1:8">
      <c r="A641" s="16"/>
      <c r="B641" s="10"/>
      <c r="C641" s="227"/>
      <c r="D641" s="15"/>
      <c r="E641" s="237"/>
    </row>
    <row r="642" spans="1:8">
      <c r="A642" s="31"/>
      <c r="B642" s="10"/>
    </row>
    <row r="643" spans="1:8">
      <c r="A643" s="40"/>
      <c r="B643" s="56" t="s">
        <v>113</v>
      </c>
      <c r="C643" s="340"/>
      <c r="D643" s="56"/>
      <c r="E643" s="194"/>
      <c r="F643" s="304"/>
      <c r="G643" s="294"/>
      <c r="H643" s="51"/>
    </row>
    <row r="644" spans="1:8">
      <c r="A644" s="41"/>
      <c r="B644" s="42"/>
      <c r="C644" s="217"/>
      <c r="D644" s="42"/>
      <c r="E644" s="257"/>
      <c r="F644" s="305"/>
      <c r="G644" s="279"/>
      <c r="H644" s="51"/>
    </row>
    <row r="645" spans="1:8">
      <c r="A645" s="56" t="s">
        <v>114</v>
      </c>
      <c r="B645" s="56" t="s">
        <v>115</v>
      </c>
      <c r="C645" s="340"/>
      <c r="D645" s="56"/>
      <c r="E645" s="194"/>
      <c r="F645" s="304"/>
      <c r="G645" s="294"/>
      <c r="H645" s="51"/>
    </row>
    <row r="646" spans="1:8">
      <c r="A646" s="43"/>
      <c r="B646" s="43"/>
      <c r="C646" s="217"/>
      <c r="D646" s="42"/>
      <c r="E646" s="257"/>
      <c r="F646" s="305"/>
      <c r="G646" s="279"/>
      <c r="H646" s="41"/>
    </row>
    <row r="647" spans="1:8">
      <c r="A647" s="44" t="s">
        <v>8</v>
      </c>
      <c r="B647" s="44" t="s">
        <v>9</v>
      </c>
      <c r="C647" s="214"/>
      <c r="D647" s="44"/>
      <c r="E647" s="195"/>
      <c r="F647" s="306" t="s">
        <v>11</v>
      </c>
      <c r="G647" s="286">
        <f>G136</f>
        <v>0</v>
      </c>
      <c r="H647" s="41"/>
    </row>
    <row r="648" spans="1:8">
      <c r="A648" s="44" t="s">
        <v>17</v>
      </c>
      <c r="B648" s="44" t="s">
        <v>18</v>
      </c>
      <c r="C648" s="214"/>
      <c r="D648" s="44"/>
      <c r="E648" s="258"/>
      <c r="F648" s="306" t="s">
        <v>11</v>
      </c>
      <c r="G648" s="286">
        <f>G244</f>
        <v>0</v>
      </c>
      <c r="H648" s="41"/>
    </row>
    <row r="649" spans="1:8">
      <c r="A649" s="44" t="s">
        <v>50</v>
      </c>
      <c r="B649" s="44" t="s">
        <v>51</v>
      </c>
      <c r="C649" s="214"/>
      <c r="D649" s="44"/>
      <c r="E649" s="195"/>
      <c r="F649" s="306" t="s">
        <v>11</v>
      </c>
      <c r="G649" s="286">
        <f>G273</f>
        <v>0</v>
      </c>
      <c r="H649" s="41"/>
    </row>
    <row r="650" spans="1:8">
      <c r="A650" s="44" t="s">
        <v>68</v>
      </c>
      <c r="B650" s="44" t="s">
        <v>116</v>
      </c>
      <c r="C650" s="214"/>
      <c r="D650" s="44"/>
      <c r="E650" s="195"/>
      <c r="F650" s="306" t="s">
        <v>11</v>
      </c>
      <c r="G650" s="286">
        <f>G288</f>
        <v>0</v>
      </c>
      <c r="H650" s="41"/>
    </row>
    <row r="651" spans="1:8">
      <c r="A651" s="44" t="s">
        <v>70</v>
      </c>
      <c r="B651" s="44" t="s">
        <v>189</v>
      </c>
      <c r="C651" s="214"/>
      <c r="D651" s="44"/>
      <c r="E651" s="195"/>
      <c r="F651" s="306" t="s">
        <v>11</v>
      </c>
      <c r="G651" s="286">
        <f>G302</f>
        <v>0</v>
      </c>
      <c r="H651" s="41"/>
    </row>
    <row r="652" spans="1:8">
      <c r="A652" s="44" t="s">
        <v>204</v>
      </c>
      <c r="B652" s="44" t="s">
        <v>72</v>
      </c>
      <c r="C652" s="214"/>
      <c r="D652" s="44"/>
      <c r="E652" s="195"/>
      <c r="F652" s="306" t="s">
        <v>11</v>
      </c>
      <c r="G652" s="286">
        <f>G323</f>
        <v>0</v>
      </c>
      <c r="H652" s="41"/>
    </row>
    <row r="653" spans="1:8">
      <c r="A653" s="44" t="s">
        <v>199</v>
      </c>
      <c r="B653" s="44" t="s">
        <v>117</v>
      </c>
      <c r="C653" s="214"/>
      <c r="D653" s="44"/>
      <c r="E653" s="195"/>
      <c r="F653" s="306" t="s">
        <v>11</v>
      </c>
      <c r="G653" s="286">
        <f>G367</f>
        <v>0</v>
      </c>
      <c r="H653" s="41"/>
    </row>
    <row r="654" spans="1:8">
      <c r="A654" s="56" t="s">
        <v>114</v>
      </c>
      <c r="B654" s="56" t="s">
        <v>201</v>
      </c>
      <c r="C654" s="341"/>
      <c r="D654" s="56"/>
      <c r="E654" s="194"/>
      <c r="F654" s="304" t="s">
        <v>11</v>
      </c>
      <c r="G654" s="294">
        <f>SUM(G647:G653)</f>
        <v>0</v>
      </c>
      <c r="H654" s="41"/>
    </row>
    <row r="655" spans="1:8">
      <c r="A655" s="43"/>
      <c r="B655" s="43"/>
      <c r="C655" s="217"/>
      <c r="D655" s="42"/>
      <c r="E655" s="257"/>
      <c r="F655" s="305"/>
      <c r="G655" s="279"/>
      <c r="H655" s="41"/>
    </row>
    <row r="656" spans="1:8">
      <c r="A656" s="56" t="s">
        <v>425</v>
      </c>
      <c r="B656" s="56" t="s">
        <v>277</v>
      </c>
      <c r="C656" s="340"/>
      <c r="D656" s="56"/>
      <c r="E656" s="194"/>
      <c r="F656" s="304" t="s">
        <v>11</v>
      </c>
      <c r="G656" s="294"/>
    </row>
    <row r="657" spans="1:16" s="96" customFormat="1">
      <c r="A657" s="141"/>
      <c r="B657" s="101"/>
      <c r="C657" s="215"/>
      <c r="D657" s="93"/>
      <c r="E657" s="247"/>
      <c r="F657" s="93"/>
      <c r="G657" s="102"/>
      <c r="H657" s="127"/>
      <c r="I657" s="142"/>
      <c r="J657" s="76"/>
      <c r="K657" s="76"/>
      <c r="L657" s="76"/>
      <c r="M657" s="76"/>
      <c r="N657" s="76"/>
      <c r="O657" s="76"/>
      <c r="P657" s="76"/>
    </row>
    <row r="658" spans="1:16" s="145" customFormat="1">
      <c r="A658" s="44" t="s">
        <v>268</v>
      </c>
      <c r="B658" s="44" t="s">
        <v>237</v>
      </c>
      <c r="C658" s="342"/>
      <c r="D658" s="44" t="s">
        <v>63</v>
      </c>
      <c r="E658" s="44"/>
      <c r="F658" s="306" t="s">
        <v>11</v>
      </c>
      <c r="G658" s="316">
        <f>G414</f>
        <v>0</v>
      </c>
      <c r="H658" s="111"/>
      <c r="I658" s="143"/>
      <c r="J658" s="144"/>
      <c r="K658" s="144"/>
      <c r="L658" s="144"/>
      <c r="M658" s="144"/>
      <c r="N658" s="144"/>
      <c r="O658" s="144"/>
      <c r="P658" s="144"/>
    </row>
    <row r="659" spans="1:16" s="145" customFormat="1">
      <c r="A659" s="44" t="s">
        <v>318</v>
      </c>
      <c r="B659" s="44" t="s">
        <v>18</v>
      </c>
      <c r="C659" s="342"/>
      <c r="D659" s="44" t="s">
        <v>63</v>
      </c>
      <c r="E659" s="44"/>
      <c r="F659" s="306" t="s">
        <v>11</v>
      </c>
      <c r="G659" s="316">
        <f>G466</f>
        <v>0</v>
      </c>
      <c r="H659" s="146"/>
      <c r="I659" s="147"/>
      <c r="J659" s="144"/>
      <c r="K659" s="144"/>
      <c r="L659" s="144"/>
      <c r="M659" s="144"/>
      <c r="N659" s="144"/>
      <c r="O659" s="144"/>
      <c r="P659" s="144"/>
    </row>
    <row r="660" spans="1:16" s="145" customFormat="1">
      <c r="A660" s="44" t="s">
        <v>292</v>
      </c>
      <c r="B660" s="44" t="s">
        <v>278</v>
      </c>
      <c r="C660" s="342"/>
      <c r="D660" s="44" t="s">
        <v>63</v>
      </c>
      <c r="E660" s="44"/>
      <c r="F660" s="306" t="s">
        <v>11</v>
      </c>
      <c r="G660" s="316">
        <f>G521</f>
        <v>0</v>
      </c>
      <c r="H660" s="111"/>
      <c r="I660" s="143"/>
      <c r="J660" s="144"/>
      <c r="K660" s="144"/>
      <c r="L660" s="144"/>
      <c r="M660" s="144"/>
      <c r="N660" s="144"/>
      <c r="O660" s="144"/>
      <c r="P660" s="144"/>
    </row>
    <row r="661" spans="1:16" s="145" customFormat="1">
      <c r="A661" s="44" t="s">
        <v>296</v>
      </c>
      <c r="B661" s="44" t="s">
        <v>288</v>
      </c>
      <c r="C661" s="342"/>
      <c r="D661" s="44" t="s">
        <v>63</v>
      </c>
      <c r="E661" s="44"/>
      <c r="F661" s="306" t="s">
        <v>11</v>
      </c>
      <c r="G661" s="316">
        <f>G562</f>
        <v>0</v>
      </c>
      <c r="H661" s="146"/>
      <c r="I661" s="147"/>
      <c r="J661" s="144"/>
      <c r="K661" s="144"/>
      <c r="L661" s="144"/>
      <c r="M661" s="144"/>
      <c r="N661" s="144"/>
      <c r="O661" s="144"/>
      <c r="P661" s="144"/>
    </row>
    <row r="662" spans="1:16">
      <c r="A662" s="56" t="s">
        <v>425</v>
      </c>
      <c r="B662" s="56" t="s">
        <v>201</v>
      </c>
      <c r="C662" s="341"/>
      <c r="D662" s="56"/>
      <c r="E662" s="194"/>
      <c r="F662" s="304" t="s">
        <v>11</v>
      </c>
      <c r="G662" s="294">
        <f>SUM(G658:G661)</f>
        <v>0</v>
      </c>
      <c r="H662" s="41"/>
    </row>
    <row r="663" spans="1:16">
      <c r="A663" s="43"/>
      <c r="B663" s="43"/>
      <c r="C663" s="217"/>
      <c r="D663" s="42"/>
      <c r="E663" s="257"/>
      <c r="F663" s="305"/>
      <c r="G663" s="279"/>
      <c r="H663" s="41"/>
    </row>
    <row r="664" spans="1:16">
      <c r="A664" s="56" t="s">
        <v>377</v>
      </c>
      <c r="B664" s="56" t="s">
        <v>5</v>
      </c>
      <c r="C664" s="340"/>
      <c r="D664" s="56"/>
      <c r="E664" s="194"/>
      <c r="F664" s="304"/>
      <c r="G664" s="294"/>
      <c r="H664" s="41"/>
    </row>
    <row r="665" spans="1:16">
      <c r="A665" s="43"/>
      <c r="B665" s="43"/>
      <c r="C665" s="217"/>
      <c r="D665" s="42"/>
      <c r="E665" s="257"/>
      <c r="F665" s="305"/>
      <c r="G665" s="279"/>
      <c r="H665" s="41"/>
    </row>
    <row r="666" spans="1:16" s="53" customFormat="1" ht="12.75">
      <c r="A666" s="44" t="s">
        <v>316</v>
      </c>
      <c r="B666" s="44" t="s">
        <v>84</v>
      </c>
      <c r="C666" s="214"/>
      <c r="D666" s="44"/>
      <c r="E666" s="195"/>
      <c r="F666" s="306" t="s">
        <v>11</v>
      </c>
      <c r="G666" s="286">
        <f>G608</f>
        <v>0</v>
      </c>
      <c r="H666" s="45"/>
    </row>
    <row r="667" spans="1:16" s="53" customFormat="1" ht="12.75">
      <c r="A667" s="44" t="s">
        <v>317</v>
      </c>
      <c r="B667" s="44" t="s">
        <v>103</v>
      </c>
      <c r="C667" s="214"/>
      <c r="D667" s="44"/>
      <c r="E667" s="195"/>
      <c r="F667" s="306" t="s">
        <v>11</v>
      </c>
      <c r="G667" s="286">
        <f>G633</f>
        <v>0</v>
      </c>
      <c r="H667" s="45"/>
    </row>
    <row r="668" spans="1:16">
      <c r="A668" s="56" t="s">
        <v>377</v>
      </c>
      <c r="B668" s="56" t="s">
        <v>201</v>
      </c>
      <c r="C668" s="341"/>
      <c r="D668" s="56"/>
      <c r="E668" s="194"/>
      <c r="F668" s="304" t="s">
        <v>11</v>
      </c>
      <c r="G668" s="294">
        <f>SUM(G666:G667)</f>
        <v>0</v>
      </c>
      <c r="H668" s="41"/>
    </row>
    <row r="669" spans="1:16">
      <c r="A669" s="43"/>
      <c r="B669" s="43"/>
      <c r="C669" s="217"/>
      <c r="D669" s="42"/>
      <c r="E669" s="257"/>
      <c r="F669" s="305"/>
      <c r="G669" s="279"/>
      <c r="H669" s="41"/>
    </row>
    <row r="670" spans="1:16">
      <c r="A670" s="43"/>
      <c r="B670" s="43"/>
      <c r="C670" s="217"/>
      <c r="D670" s="42"/>
      <c r="E670" s="257"/>
      <c r="F670" s="305"/>
      <c r="G670" s="279"/>
      <c r="H670" s="41"/>
    </row>
    <row r="671" spans="1:16" s="633" customFormat="1" ht="15">
      <c r="A671" s="627"/>
      <c r="B671" s="627" t="s">
        <v>752</v>
      </c>
      <c r="C671" s="628"/>
      <c r="D671" s="627"/>
      <c r="E671" s="629"/>
      <c r="F671" s="630" t="s">
        <v>11</v>
      </c>
      <c r="G671" s="631">
        <f>G654+G662+G668</f>
        <v>0</v>
      </c>
      <c r="H671" s="632"/>
    </row>
    <row r="672" spans="1:16" ht="15" thickBot="1">
      <c r="A672" s="51"/>
      <c r="B672" s="634" t="s">
        <v>751</v>
      </c>
      <c r="C672" s="635"/>
      <c r="D672" s="636"/>
      <c r="E672" s="637"/>
      <c r="F672" s="638" t="s">
        <v>11</v>
      </c>
      <c r="G672" s="639">
        <f>G671*1.25/100</f>
        <v>0</v>
      </c>
      <c r="H672" s="51"/>
    </row>
    <row r="673" spans="1:31">
      <c r="A673" s="51"/>
      <c r="B673" s="640" t="s">
        <v>118</v>
      </c>
      <c r="C673" s="343"/>
      <c r="D673" s="51"/>
      <c r="E673" s="259"/>
      <c r="F673" s="641" t="s">
        <v>11</v>
      </c>
      <c r="G673" s="642">
        <f>SUM(G671:G672)</f>
        <v>0</v>
      </c>
      <c r="H673" s="51"/>
    </row>
    <row r="674" spans="1:31">
      <c r="A674" s="51"/>
      <c r="B674" s="51"/>
      <c r="C674" s="343"/>
      <c r="D674" s="51"/>
      <c r="E674" s="259"/>
      <c r="F674" s="307"/>
      <c r="G674" s="295"/>
      <c r="H674" s="51"/>
    </row>
    <row r="675" spans="1:31">
      <c r="A675" s="31"/>
      <c r="B675" s="10"/>
    </row>
    <row r="676" spans="1:31">
      <c r="A676" s="31"/>
      <c r="B676" s="10"/>
    </row>
    <row r="677" spans="1:31">
      <c r="A677" s="12"/>
      <c r="B677" s="20"/>
    </row>
    <row r="678" spans="1:31">
      <c r="A678" s="31"/>
      <c r="B678" s="18"/>
    </row>
    <row r="679" spans="1:31">
      <c r="A679" s="31"/>
      <c r="B679" s="30"/>
    </row>
    <row r="680" spans="1:31" s="200" customFormat="1">
      <c r="A680" s="31"/>
      <c r="B680" s="10"/>
      <c r="C680" s="202"/>
      <c r="D680" s="11"/>
      <c r="E680" s="229"/>
      <c r="F680" s="296"/>
      <c r="G680" s="280"/>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row>
    <row r="681" spans="1:31" s="200" customFormat="1">
      <c r="A681" s="31"/>
      <c r="B681" s="10"/>
      <c r="C681" s="202"/>
      <c r="D681" s="11"/>
      <c r="E681" s="229"/>
      <c r="F681" s="296"/>
      <c r="G681" s="280"/>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row>
    <row r="682" spans="1:31" s="200" customFormat="1">
      <c r="A682" s="31"/>
      <c r="B682" s="10"/>
      <c r="C682" s="202"/>
      <c r="D682" s="11"/>
      <c r="E682" s="229"/>
      <c r="F682" s="296"/>
      <c r="G682" s="280"/>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row>
    <row r="683" spans="1:31" s="200" customFormat="1">
      <c r="A683" s="31"/>
      <c r="B683" s="10"/>
      <c r="C683" s="202"/>
      <c r="D683" s="11"/>
      <c r="E683" s="229"/>
      <c r="F683" s="296"/>
      <c r="G683" s="280"/>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row>
    <row r="684" spans="1:31" s="200" customFormat="1">
      <c r="A684" s="31"/>
      <c r="B684" s="10"/>
      <c r="C684" s="202"/>
      <c r="D684" s="11"/>
      <c r="E684" s="229"/>
      <c r="F684" s="296"/>
      <c r="G684" s="280"/>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row>
    <row r="685" spans="1:31" s="200" customFormat="1">
      <c r="A685" s="31"/>
      <c r="B685" s="10"/>
      <c r="C685" s="202"/>
      <c r="D685" s="11"/>
      <c r="E685" s="229"/>
      <c r="F685" s="296"/>
      <c r="G685" s="280"/>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row>
    <row r="686" spans="1:31" s="200" customFormat="1">
      <c r="A686" s="31"/>
      <c r="B686" s="10"/>
      <c r="C686" s="202"/>
      <c r="D686" s="11"/>
      <c r="E686" s="229"/>
      <c r="F686" s="296"/>
      <c r="G686" s="280"/>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row>
    <row r="687" spans="1:31" s="200" customFormat="1">
      <c r="A687" s="31"/>
      <c r="B687" s="10"/>
      <c r="C687" s="202"/>
      <c r="D687" s="11"/>
      <c r="E687" s="229"/>
      <c r="F687" s="296"/>
      <c r="G687" s="280"/>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row>
    <row r="688" spans="1:31" s="200" customFormat="1">
      <c r="A688" s="31"/>
      <c r="B688" s="10"/>
      <c r="C688" s="202"/>
      <c r="D688" s="11"/>
      <c r="E688" s="229"/>
      <c r="F688" s="296"/>
      <c r="G688" s="280"/>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row>
    <row r="689" spans="1:31" s="200" customFormat="1">
      <c r="A689" s="31"/>
      <c r="B689" s="10"/>
      <c r="C689" s="202"/>
      <c r="D689" s="11"/>
      <c r="E689" s="229"/>
      <c r="F689" s="296"/>
      <c r="G689" s="280"/>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row>
    <row r="690" spans="1:31" s="200" customFormat="1">
      <c r="A690" s="31"/>
      <c r="B690" s="10"/>
      <c r="C690" s="202"/>
      <c r="D690" s="11"/>
      <c r="E690" s="229"/>
      <c r="F690" s="296"/>
      <c r="G690" s="280"/>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row>
    <row r="691" spans="1:31" s="200" customFormat="1">
      <c r="A691" s="31"/>
      <c r="B691" s="10"/>
      <c r="C691" s="202"/>
      <c r="D691" s="11"/>
      <c r="E691" s="229"/>
      <c r="F691" s="296"/>
      <c r="G691" s="280"/>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row>
  </sheetData>
  <mergeCells count="21">
    <mergeCell ref="A5:G5"/>
    <mergeCell ref="B6:H6"/>
    <mergeCell ref="A7:G7"/>
    <mergeCell ref="A15:G15"/>
    <mergeCell ref="A17:G17"/>
    <mergeCell ref="A19:G19"/>
    <mergeCell ref="A9:G9"/>
    <mergeCell ref="A11:G11"/>
    <mergeCell ref="A13:G13"/>
    <mergeCell ref="A27:G27"/>
    <mergeCell ref="A29:G29"/>
    <mergeCell ref="A31:G31"/>
    <mergeCell ref="A21:G21"/>
    <mergeCell ref="A23:G23"/>
    <mergeCell ref="A25:G25"/>
    <mergeCell ref="A39:G39"/>
    <mergeCell ref="A41:G41"/>
    <mergeCell ref="A43:G43"/>
    <mergeCell ref="A33:G33"/>
    <mergeCell ref="A35:G35"/>
    <mergeCell ref="A37:G37"/>
  </mergeCells>
  <pageMargins left="0.7" right="0.7" top="0.75" bottom="0.75" header="0.3" footer="0.3"/>
  <pageSetup paperSize="9" scale="91" firstPageNumber="0" orientation="portrait" horizontalDpi="300" verticalDpi="300" r:id="rId1"/>
  <headerFooter>
    <oddFooter>&amp;R&amp;P</oddFooter>
  </headerFooter>
</worksheet>
</file>

<file path=xl/worksheets/sheet3.xml><?xml version="1.0" encoding="utf-8"?>
<worksheet xmlns="http://schemas.openxmlformats.org/spreadsheetml/2006/main" xmlns:r="http://schemas.openxmlformats.org/officeDocument/2006/relationships">
  <dimension ref="A2:H509"/>
  <sheetViews>
    <sheetView view="pageBreakPreview" zoomScaleNormal="100" zoomScaleSheetLayoutView="100" workbookViewId="0">
      <selection activeCell="C478" sqref="C478"/>
    </sheetView>
  </sheetViews>
  <sheetFormatPr defaultRowHeight="12.75"/>
  <cols>
    <col min="1" max="1" width="4" style="500" customWidth="1"/>
    <col min="2" max="2" width="47.7109375" style="501" customWidth="1"/>
    <col min="3" max="3" width="9" style="247" customWidth="1"/>
    <col min="4" max="4" width="4.42578125" style="502" customWidth="1"/>
    <col min="5" max="5" width="7.140625" style="492" customWidth="1"/>
    <col min="6" max="6" width="4.5703125" style="493" bestFit="1" customWidth="1"/>
    <col min="7" max="7" width="12.7109375" style="494" customWidth="1"/>
    <col min="8" max="8" width="11.5703125" customWidth="1"/>
  </cols>
  <sheetData>
    <row r="2" spans="2:8">
      <c r="B2" s="646" t="s">
        <v>754</v>
      </c>
    </row>
    <row r="4" spans="2:8" ht="43.5" customHeight="1">
      <c r="B4" s="660" t="s">
        <v>755</v>
      </c>
      <c r="C4" s="660"/>
      <c r="D4" s="660"/>
      <c r="E4" s="660"/>
      <c r="F4" s="660"/>
      <c r="G4" s="660"/>
      <c r="H4" s="660"/>
    </row>
    <row r="6" spans="2:8" ht="118.5" customHeight="1">
      <c r="B6" s="660" t="s">
        <v>756</v>
      </c>
      <c r="C6" s="660"/>
      <c r="D6" s="660"/>
      <c r="E6" s="660"/>
      <c r="F6" s="660"/>
      <c r="G6" s="660"/>
      <c r="H6" s="660"/>
    </row>
    <row r="8" spans="2:8" ht="75" customHeight="1">
      <c r="B8" s="660" t="s">
        <v>757</v>
      </c>
      <c r="C8" s="660"/>
      <c r="D8" s="660"/>
      <c r="E8" s="660"/>
      <c r="F8" s="660"/>
      <c r="G8" s="660"/>
      <c r="H8" s="660"/>
    </row>
    <row r="10" spans="2:8" ht="78" customHeight="1">
      <c r="B10" s="660" t="s">
        <v>758</v>
      </c>
      <c r="C10" s="660"/>
      <c r="D10" s="660"/>
      <c r="E10" s="660"/>
      <c r="F10" s="660"/>
      <c r="G10" s="660"/>
      <c r="H10" s="660"/>
    </row>
    <row r="12" spans="2:8" ht="77.25" customHeight="1">
      <c r="B12" s="660" t="s">
        <v>759</v>
      </c>
      <c r="C12" s="660"/>
      <c r="D12" s="660"/>
      <c r="E12" s="660"/>
      <c r="F12" s="660"/>
      <c r="G12" s="660"/>
      <c r="H12" s="660"/>
    </row>
    <row r="14" spans="2:8" ht="120" customHeight="1">
      <c r="B14" s="660" t="s">
        <v>760</v>
      </c>
      <c r="C14" s="660"/>
      <c r="D14" s="660"/>
      <c r="E14" s="660"/>
      <c r="F14" s="660"/>
      <c r="G14" s="660"/>
      <c r="H14" s="660"/>
    </row>
    <row r="16" spans="2:8" ht="77.25" customHeight="1">
      <c r="B16" s="660" t="s">
        <v>761</v>
      </c>
      <c r="C16" s="660"/>
      <c r="D16" s="660"/>
      <c r="E16" s="660"/>
      <c r="F16" s="660"/>
      <c r="G16" s="660"/>
      <c r="H16" s="660"/>
    </row>
    <row r="18" spans="2:8" ht="63" customHeight="1">
      <c r="B18" s="660" t="s">
        <v>762</v>
      </c>
      <c r="C18" s="660"/>
      <c r="D18" s="660"/>
      <c r="E18" s="660"/>
      <c r="F18" s="660"/>
      <c r="G18" s="660"/>
      <c r="H18" s="660"/>
    </row>
    <row r="20" spans="2:8" ht="40.5" customHeight="1">
      <c r="B20" s="660" t="s">
        <v>763</v>
      </c>
      <c r="C20" s="660"/>
      <c r="D20" s="660"/>
      <c r="E20" s="660"/>
      <c r="F20" s="660"/>
      <c r="G20" s="660"/>
      <c r="H20" s="660"/>
    </row>
    <row r="23" spans="2:8" ht="59.25" customHeight="1">
      <c r="B23" s="660" t="s">
        <v>764</v>
      </c>
      <c r="C23" s="660"/>
      <c r="D23" s="660"/>
      <c r="E23" s="660"/>
      <c r="F23" s="660"/>
      <c r="G23" s="660"/>
      <c r="H23" s="660"/>
    </row>
    <row r="25" spans="2:8" ht="69" customHeight="1">
      <c r="B25" s="660" t="s">
        <v>765</v>
      </c>
      <c r="C25" s="660"/>
      <c r="D25" s="660"/>
      <c r="E25" s="660"/>
      <c r="F25" s="660"/>
      <c r="G25" s="660"/>
      <c r="H25" s="660"/>
    </row>
    <row r="27" spans="2:8" ht="57.75" customHeight="1">
      <c r="B27" s="660" t="s">
        <v>766</v>
      </c>
      <c r="C27" s="660"/>
      <c r="D27" s="660"/>
      <c r="E27" s="660"/>
      <c r="F27" s="660"/>
      <c r="G27" s="660"/>
      <c r="H27" s="660"/>
    </row>
    <row r="29" spans="2:8" ht="27.75" customHeight="1">
      <c r="B29" s="660" t="s">
        <v>767</v>
      </c>
      <c r="C29" s="660"/>
      <c r="D29" s="660"/>
      <c r="E29" s="660"/>
      <c r="F29" s="660"/>
      <c r="G29" s="660"/>
      <c r="H29" s="660"/>
    </row>
    <row r="31" spans="2:8">
      <c r="B31" s="660" t="s">
        <v>768</v>
      </c>
      <c r="C31" s="660"/>
      <c r="D31" s="660"/>
      <c r="E31" s="660"/>
      <c r="F31" s="660"/>
      <c r="G31" s="660"/>
      <c r="H31" s="660"/>
    </row>
    <row r="33" spans="2:8" ht="30" customHeight="1">
      <c r="B33" s="660" t="s">
        <v>769</v>
      </c>
      <c r="C33" s="660"/>
      <c r="D33" s="660"/>
      <c r="E33" s="660"/>
      <c r="F33" s="660"/>
      <c r="G33" s="660"/>
      <c r="H33" s="660"/>
    </row>
    <row r="35" spans="2:8">
      <c r="B35" s="661" t="s">
        <v>770</v>
      </c>
      <c r="C35" s="661"/>
      <c r="D35" s="661"/>
      <c r="E35" s="661"/>
      <c r="F35" s="661"/>
      <c r="G35" s="661"/>
      <c r="H35" s="661"/>
    </row>
    <row r="37" spans="2:8" ht="42" customHeight="1">
      <c r="B37" s="660" t="s">
        <v>771</v>
      </c>
      <c r="C37" s="660"/>
      <c r="D37" s="660"/>
      <c r="E37" s="660"/>
      <c r="F37" s="660"/>
      <c r="G37" s="660"/>
      <c r="H37" s="660"/>
    </row>
    <row r="39" spans="2:8">
      <c r="B39" s="660" t="s">
        <v>772</v>
      </c>
      <c r="C39" s="660"/>
      <c r="D39" s="660"/>
      <c r="E39" s="660"/>
      <c r="F39" s="660"/>
      <c r="G39" s="660"/>
      <c r="H39" s="660"/>
    </row>
    <row r="41" spans="2:8" ht="28.5" customHeight="1">
      <c r="B41" s="660" t="s">
        <v>773</v>
      </c>
      <c r="C41" s="660"/>
      <c r="D41" s="660"/>
      <c r="E41" s="660"/>
      <c r="F41" s="660"/>
      <c r="G41" s="660"/>
      <c r="H41" s="660"/>
    </row>
    <row r="43" spans="2:8" ht="30.75" customHeight="1">
      <c r="B43" s="660" t="s">
        <v>774</v>
      </c>
      <c r="C43" s="660"/>
      <c r="D43" s="660"/>
      <c r="E43" s="660"/>
      <c r="F43" s="660"/>
      <c r="G43" s="660"/>
      <c r="H43" s="660"/>
    </row>
    <row r="71" spans="1:7" ht="18">
      <c r="A71" s="59"/>
      <c r="B71" s="643" t="s">
        <v>753</v>
      </c>
      <c r="C71" s="239"/>
      <c r="D71" s="60"/>
      <c r="E71" s="364"/>
      <c r="F71" s="60"/>
      <c r="G71" s="60"/>
    </row>
    <row r="72" spans="1:7" ht="18.75" thickBot="1">
      <c r="A72" s="59"/>
      <c r="B72" s="643"/>
      <c r="C72" s="239"/>
      <c r="D72" s="60"/>
      <c r="E72" s="364"/>
      <c r="F72" s="60"/>
      <c r="G72" s="60"/>
    </row>
    <row r="73" spans="1:7" ht="30.75" thickBot="1">
      <c r="A73" s="365" t="s">
        <v>2</v>
      </c>
      <c r="B73" s="365" t="s">
        <v>237</v>
      </c>
      <c r="C73" s="366"/>
      <c r="D73" s="367"/>
      <c r="E73" s="367"/>
      <c r="F73" s="368"/>
      <c r="G73" s="60"/>
    </row>
    <row r="74" spans="1:7">
      <c r="A74" s="59"/>
      <c r="B74" s="177"/>
      <c r="C74" s="239"/>
      <c r="D74" s="60"/>
      <c r="E74" s="364"/>
      <c r="F74" s="60"/>
      <c r="G74" s="60"/>
    </row>
    <row r="75" spans="1:7" ht="51">
      <c r="A75" s="64" t="s">
        <v>477</v>
      </c>
      <c r="B75" s="101" t="s">
        <v>478</v>
      </c>
      <c r="C75" s="232"/>
      <c r="D75" s="66"/>
      <c r="E75" s="66"/>
      <c r="F75" s="93"/>
      <c r="G75" s="60"/>
    </row>
    <row r="76" spans="1:7" ht="14.25">
      <c r="A76" s="64"/>
      <c r="B76" s="101" t="s">
        <v>479</v>
      </c>
      <c r="C76" s="190"/>
      <c r="D76" s="69"/>
      <c r="E76" s="74"/>
      <c r="F76" s="79"/>
      <c r="G76" s="60"/>
    </row>
    <row r="77" spans="1:7" ht="14.25">
      <c r="A77" s="64"/>
      <c r="B77" s="101" t="s">
        <v>417</v>
      </c>
      <c r="C77" s="190"/>
      <c r="D77" s="69"/>
      <c r="E77" s="74"/>
      <c r="F77" s="79"/>
      <c r="G77" s="60"/>
    </row>
    <row r="78" spans="1:7">
      <c r="A78" s="64"/>
      <c r="B78" s="369" t="s">
        <v>140</v>
      </c>
      <c r="C78" s="70">
        <v>165</v>
      </c>
      <c r="D78" s="71" t="s">
        <v>137</v>
      </c>
      <c r="E78" s="370"/>
      <c r="F78" s="89" t="s">
        <v>11</v>
      </c>
      <c r="G78" s="371">
        <f>C78*E78</f>
        <v>0</v>
      </c>
    </row>
    <row r="79" spans="1:7" ht="14.25">
      <c r="A79" s="64"/>
      <c r="B79" s="101" t="s">
        <v>480</v>
      </c>
      <c r="C79" s="190"/>
      <c r="D79" s="69"/>
      <c r="E79" s="74"/>
      <c r="F79" s="79"/>
      <c r="G79" s="60"/>
    </row>
    <row r="80" spans="1:7">
      <c r="A80" s="64"/>
      <c r="B80" s="369" t="s">
        <v>140</v>
      </c>
      <c r="C80" s="70">
        <v>152</v>
      </c>
      <c r="D80" s="71" t="s">
        <v>137</v>
      </c>
      <c r="E80" s="370"/>
      <c r="F80" s="89" t="s">
        <v>11</v>
      </c>
      <c r="G80" s="371">
        <f>C80*E80</f>
        <v>0</v>
      </c>
    </row>
    <row r="81" spans="1:7" ht="14.25">
      <c r="A81" s="64"/>
      <c r="B81" s="57"/>
      <c r="C81" s="190"/>
      <c r="D81" s="69"/>
      <c r="E81" s="74"/>
      <c r="F81" s="79"/>
      <c r="G81" s="60"/>
    </row>
    <row r="82" spans="1:7" ht="68.25" customHeight="1">
      <c r="A82" s="64" t="s">
        <v>481</v>
      </c>
      <c r="B82" s="101" t="s">
        <v>239</v>
      </c>
      <c r="C82" s="232"/>
      <c r="D82" s="66"/>
      <c r="E82" s="66"/>
      <c r="F82" s="93"/>
      <c r="G82" s="157"/>
    </row>
    <row r="83" spans="1:7" ht="38.25">
      <c r="A83" s="64"/>
      <c r="B83" s="101" t="s">
        <v>240</v>
      </c>
      <c r="C83" s="232"/>
      <c r="D83" s="66"/>
      <c r="E83" s="66"/>
      <c r="F83" s="93"/>
      <c r="G83" s="157"/>
    </row>
    <row r="84" spans="1:7" ht="14.25">
      <c r="A84" s="64"/>
      <c r="B84" s="101" t="s">
        <v>241</v>
      </c>
      <c r="C84" s="190"/>
      <c r="D84" s="69"/>
      <c r="E84" s="74"/>
      <c r="F84" s="79"/>
      <c r="G84" s="157"/>
    </row>
    <row r="85" spans="1:7">
      <c r="A85" s="64"/>
      <c r="B85" s="369" t="s">
        <v>15</v>
      </c>
      <c r="C85" s="70">
        <v>2</v>
      </c>
      <c r="D85" s="71" t="s">
        <v>137</v>
      </c>
      <c r="E85" s="372"/>
      <c r="F85" s="89" t="s">
        <v>11</v>
      </c>
      <c r="G85" s="371">
        <f>C85*E85</f>
        <v>0</v>
      </c>
    </row>
    <row r="86" spans="1:7">
      <c r="A86" s="64"/>
      <c r="B86" s="101"/>
      <c r="C86" s="190"/>
      <c r="D86" s="75"/>
      <c r="E86" s="74"/>
      <c r="F86" s="80"/>
      <c r="G86" s="152"/>
    </row>
    <row r="87" spans="1:7" ht="54.75" customHeight="1">
      <c r="A87" s="64" t="s">
        <v>482</v>
      </c>
      <c r="B87" s="101" t="s">
        <v>242</v>
      </c>
      <c r="C87" s="232"/>
      <c r="D87" s="66"/>
      <c r="E87" s="66"/>
      <c r="F87" s="93"/>
      <c r="G87" s="157"/>
    </row>
    <row r="88" spans="1:7" ht="38.25">
      <c r="A88" s="64"/>
      <c r="B88" s="101" t="s">
        <v>240</v>
      </c>
      <c r="C88" s="232"/>
      <c r="D88" s="66"/>
      <c r="E88" s="66"/>
      <c r="F88" s="93"/>
      <c r="G88" s="157"/>
    </row>
    <row r="89" spans="1:7">
      <c r="A89" s="64"/>
      <c r="B89" s="101" t="s">
        <v>483</v>
      </c>
      <c r="C89" s="232"/>
      <c r="D89" s="66"/>
      <c r="E89" s="66"/>
      <c r="F89" s="93"/>
      <c r="G89" s="157"/>
    </row>
    <row r="90" spans="1:7">
      <c r="A90" s="64"/>
      <c r="B90" s="369" t="s">
        <v>25</v>
      </c>
      <c r="C90" s="602">
        <v>10</v>
      </c>
      <c r="D90" s="71" t="s">
        <v>137</v>
      </c>
      <c r="E90" s="372"/>
      <c r="F90" s="89" t="s">
        <v>11</v>
      </c>
      <c r="G90" s="371">
        <f>C90*E90</f>
        <v>0</v>
      </c>
    </row>
    <row r="91" spans="1:7">
      <c r="A91" s="64"/>
      <c r="B91" s="101"/>
      <c r="C91" s="190"/>
      <c r="D91" s="75"/>
      <c r="E91" s="74"/>
      <c r="F91" s="80"/>
      <c r="G91" s="152"/>
    </row>
    <row r="92" spans="1:7">
      <c r="A92" s="148" t="s">
        <v>484</v>
      </c>
      <c r="B92" s="115" t="s">
        <v>412</v>
      </c>
      <c r="C92" s="190"/>
      <c r="D92" s="80"/>
      <c r="E92" s="157"/>
      <c r="F92" s="80"/>
      <c r="G92" s="157"/>
    </row>
    <row r="93" spans="1:7" ht="66" customHeight="1">
      <c r="A93" s="64"/>
      <c r="B93" s="65" t="s">
        <v>413</v>
      </c>
      <c r="C93" s="244"/>
      <c r="D93" s="86"/>
      <c r="E93" s="66"/>
      <c r="F93" s="93"/>
      <c r="G93" s="102"/>
    </row>
    <row r="94" spans="1:7" ht="54" customHeight="1">
      <c r="A94" s="64"/>
      <c r="B94" s="65" t="s">
        <v>414</v>
      </c>
      <c r="C94" s="244"/>
      <c r="D94" s="86"/>
      <c r="E94" s="66"/>
      <c r="F94" s="93"/>
      <c r="G94" s="102"/>
    </row>
    <row r="95" spans="1:7" ht="66" customHeight="1">
      <c r="A95" s="64"/>
      <c r="B95" s="65" t="s">
        <v>415</v>
      </c>
      <c r="C95" s="244"/>
      <c r="D95" s="86"/>
      <c r="E95" s="66"/>
      <c r="F95" s="93"/>
      <c r="G95" s="102"/>
    </row>
    <row r="96" spans="1:7" ht="14.25">
      <c r="A96" s="64"/>
      <c r="B96" s="101" t="s">
        <v>416</v>
      </c>
      <c r="C96" s="232"/>
      <c r="D96" s="66"/>
      <c r="E96" s="66"/>
      <c r="F96" s="93"/>
      <c r="G96" s="102"/>
    </row>
    <row r="97" spans="1:7">
      <c r="A97" s="64"/>
      <c r="B97" s="101" t="s">
        <v>417</v>
      </c>
      <c r="C97" s="232"/>
      <c r="D97" s="66"/>
      <c r="E97" s="66"/>
      <c r="F97" s="93"/>
      <c r="G97" s="102"/>
    </row>
    <row r="98" spans="1:7" ht="14.25">
      <c r="A98" s="64"/>
      <c r="B98" s="265" t="s">
        <v>267</v>
      </c>
      <c r="C98" s="266">
        <v>165</v>
      </c>
      <c r="D98" s="71" t="s">
        <v>137</v>
      </c>
      <c r="E98" s="267"/>
      <c r="F98" s="89" t="s">
        <v>11</v>
      </c>
      <c r="G98" s="276">
        <f>C98*E98</f>
        <v>0</v>
      </c>
    </row>
    <row r="99" spans="1:7">
      <c r="A99" s="64"/>
      <c r="B99" s="101" t="s">
        <v>485</v>
      </c>
      <c r="C99" s="232"/>
      <c r="D99" s="66"/>
      <c r="E99" s="66"/>
      <c r="F99" s="93"/>
      <c r="G99" s="102"/>
    </row>
    <row r="100" spans="1:7" ht="14.25">
      <c r="A100" s="64"/>
      <c r="B100" s="265" t="s">
        <v>267</v>
      </c>
      <c r="C100" s="266">
        <v>152</v>
      </c>
      <c r="D100" s="71" t="s">
        <v>137</v>
      </c>
      <c r="E100" s="267"/>
      <c r="F100" s="89" t="s">
        <v>11</v>
      </c>
      <c r="G100" s="276">
        <f>C100*E100</f>
        <v>0</v>
      </c>
    </row>
    <row r="101" spans="1:7" ht="14.25">
      <c r="A101" s="64"/>
      <c r="B101" s="268"/>
      <c r="C101" s="250"/>
      <c r="D101" s="88"/>
      <c r="E101" s="269"/>
      <c r="F101" s="79"/>
      <c r="G101" s="102"/>
    </row>
    <row r="102" spans="1:7" ht="127.5">
      <c r="A102" s="148" t="s">
        <v>486</v>
      </c>
      <c r="B102" s="115" t="s">
        <v>418</v>
      </c>
      <c r="C102" s="190"/>
      <c r="D102" s="138"/>
      <c r="E102" s="152"/>
      <c r="F102" s="138"/>
      <c r="G102" s="157"/>
    </row>
    <row r="103" spans="1:7" ht="25.5">
      <c r="A103" s="148"/>
      <c r="B103" s="101" t="s">
        <v>419</v>
      </c>
      <c r="C103" s="190"/>
      <c r="D103" s="138"/>
      <c r="E103" s="152"/>
      <c r="F103" s="138"/>
      <c r="G103" s="157"/>
    </row>
    <row r="104" spans="1:7" ht="39" customHeight="1">
      <c r="A104" s="153"/>
      <c r="B104" s="115" t="s">
        <v>420</v>
      </c>
      <c r="C104" s="190"/>
      <c r="D104" s="138"/>
      <c r="E104" s="152"/>
      <c r="F104" s="138"/>
      <c r="G104" s="157"/>
    </row>
    <row r="105" spans="1:7" ht="64.5" customHeight="1">
      <c r="A105" s="153"/>
      <c r="B105" s="101" t="s">
        <v>421</v>
      </c>
      <c r="C105" s="190"/>
      <c r="D105" s="138"/>
      <c r="E105" s="152"/>
      <c r="F105" s="138"/>
      <c r="G105" s="157"/>
    </row>
    <row r="106" spans="1:7" ht="14.25">
      <c r="A106" s="64"/>
      <c r="B106" s="101" t="s">
        <v>416</v>
      </c>
      <c r="C106" s="232"/>
      <c r="D106" s="66"/>
      <c r="E106" s="66"/>
      <c r="F106" s="93"/>
      <c r="G106" s="102"/>
    </row>
    <row r="107" spans="1:7">
      <c r="A107" s="64"/>
      <c r="B107" s="101" t="s">
        <v>417</v>
      </c>
      <c r="C107" s="232"/>
      <c r="D107" s="66"/>
      <c r="E107" s="66"/>
      <c r="F107" s="93"/>
      <c r="G107" s="102"/>
    </row>
    <row r="108" spans="1:7" ht="14.25">
      <c r="A108" s="64"/>
      <c r="B108" s="265" t="s">
        <v>267</v>
      </c>
      <c r="C108" s="266">
        <v>165</v>
      </c>
      <c r="D108" s="71" t="s">
        <v>137</v>
      </c>
      <c r="E108" s="267"/>
      <c r="F108" s="89" t="s">
        <v>11</v>
      </c>
      <c r="G108" s="276">
        <f>C108*E108</f>
        <v>0</v>
      </c>
    </row>
    <row r="109" spans="1:7">
      <c r="A109" s="64"/>
      <c r="B109" s="101" t="s">
        <v>485</v>
      </c>
      <c r="C109" s="232"/>
      <c r="D109" s="66"/>
      <c r="E109" s="66"/>
      <c r="F109" s="93"/>
      <c r="G109" s="102"/>
    </row>
    <row r="110" spans="1:7" ht="14.25">
      <c r="A110" s="64"/>
      <c r="B110" s="265" t="s">
        <v>267</v>
      </c>
      <c r="C110" s="266">
        <v>152</v>
      </c>
      <c r="D110" s="71" t="s">
        <v>137</v>
      </c>
      <c r="E110" s="267"/>
      <c r="F110" s="89" t="s">
        <v>11</v>
      </c>
      <c r="G110" s="276">
        <f>C110*E110</f>
        <v>0</v>
      </c>
    </row>
    <row r="111" spans="1:7">
      <c r="A111" s="153"/>
      <c r="B111" s="137"/>
      <c r="C111" s="190"/>
      <c r="D111" s="138"/>
      <c r="E111" s="152"/>
      <c r="F111" s="138"/>
      <c r="G111" s="157"/>
    </row>
    <row r="112" spans="1:7" ht="25.5">
      <c r="A112" s="373"/>
      <c r="B112" s="374" t="s">
        <v>487</v>
      </c>
      <c r="C112" s="375"/>
      <c r="D112" s="376"/>
      <c r="E112" s="376"/>
      <c r="F112" s="377" t="s">
        <v>11</v>
      </c>
      <c r="G112" s="378">
        <f>SUM(G78:G110)</f>
        <v>0</v>
      </c>
    </row>
    <row r="113" spans="1:7" ht="15" thickBot="1">
      <c r="A113" s="64"/>
      <c r="B113" s="57"/>
      <c r="C113" s="190"/>
      <c r="D113" s="79"/>
      <c r="E113" s="74"/>
      <c r="F113" s="79"/>
      <c r="G113" s="152"/>
    </row>
    <row r="114" spans="1:7" ht="30.75" thickBot="1">
      <c r="A114" s="365" t="s">
        <v>488</v>
      </c>
      <c r="B114" s="365" t="s">
        <v>18</v>
      </c>
      <c r="C114" s="366"/>
      <c r="D114" s="367"/>
      <c r="E114" s="367"/>
      <c r="F114" s="368"/>
      <c r="G114" s="379"/>
    </row>
    <row r="115" spans="1:7" ht="14.25">
      <c r="A115" s="82"/>
      <c r="B115" s="115"/>
      <c r="C115" s="249"/>
      <c r="D115" s="83"/>
      <c r="E115" s="74"/>
      <c r="F115" s="79"/>
      <c r="G115" s="152"/>
    </row>
    <row r="116" spans="1:7" ht="92.25" customHeight="1">
      <c r="A116" s="64" t="s">
        <v>477</v>
      </c>
      <c r="B116" s="101" t="s">
        <v>244</v>
      </c>
      <c r="C116" s="232"/>
      <c r="D116" s="66"/>
      <c r="E116" s="66"/>
      <c r="F116" s="93"/>
      <c r="G116" s="152"/>
    </row>
    <row r="117" spans="1:7" ht="67.5" customHeight="1">
      <c r="A117" s="64"/>
      <c r="B117" s="101" t="s">
        <v>489</v>
      </c>
      <c r="C117" s="232"/>
      <c r="D117" s="66"/>
      <c r="E117" s="66"/>
      <c r="F117" s="93"/>
      <c r="G117" s="152"/>
    </row>
    <row r="118" spans="1:7" ht="65.25" customHeight="1">
      <c r="A118" s="64"/>
      <c r="B118" s="101" t="s">
        <v>245</v>
      </c>
      <c r="C118" s="232"/>
      <c r="D118" s="66"/>
      <c r="E118" s="66"/>
      <c r="F118" s="93"/>
      <c r="G118" s="152"/>
    </row>
    <row r="119" spans="1:7" ht="80.25" customHeight="1">
      <c r="A119" s="64"/>
      <c r="B119" s="101" t="s">
        <v>490</v>
      </c>
      <c r="C119" s="244"/>
      <c r="D119" s="86"/>
      <c r="E119" s="86"/>
      <c r="F119" s="93"/>
      <c r="G119" s="152"/>
    </row>
    <row r="120" spans="1:7" ht="26.25" customHeight="1">
      <c r="A120" s="64"/>
      <c r="B120" s="101" t="s">
        <v>247</v>
      </c>
      <c r="C120" s="244"/>
      <c r="D120" s="86"/>
      <c r="E120" s="86"/>
      <c r="F120" s="93"/>
      <c r="G120" s="152"/>
    </row>
    <row r="121" spans="1:7">
      <c r="A121" s="64"/>
      <c r="B121" s="101" t="s">
        <v>248</v>
      </c>
      <c r="C121" s="244"/>
      <c r="D121" s="86"/>
      <c r="E121" s="86"/>
      <c r="F121" s="93"/>
      <c r="G121" s="152"/>
    </row>
    <row r="122" spans="1:7">
      <c r="A122" s="64"/>
      <c r="B122" s="115" t="s">
        <v>491</v>
      </c>
      <c r="C122" s="244"/>
      <c r="D122" s="86"/>
      <c r="E122" s="86"/>
      <c r="F122" s="93"/>
      <c r="G122" s="152"/>
    </row>
    <row r="123" spans="1:7">
      <c r="A123" s="64"/>
      <c r="B123" s="115" t="s">
        <v>492</v>
      </c>
      <c r="C123" s="244"/>
      <c r="D123" s="86"/>
      <c r="E123" s="86"/>
      <c r="F123" s="93"/>
      <c r="G123" s="152"/>
    </row>
    <row r="124" spans="1:7" ht="14.25">
      <c r="A124" s="64"/>
      <c r="B124" s="101"/>
      <c r="C124" s="250"/>
      <c r="D124" s="75"/>
      <c r="E124" s="74"/>
      <c r="F124" s="79"/>
      <c r="G124" s="152"/>
    </row>
    <row r="125" spans="1:7">
      <c r="A125" s="64"/>
      <c r="B125" s="369" t="s">
        <v>251</v>
      </c>
      <c r="C125" s="266">
        <v>260</v>
      </c>
      <c r="D125" s="71" t="s">
        <v>137</v>
      </c>
      <c r="E125" s="370"/>
      <c r="F125" s="89" t="s">
        <v>11</v>
      </c>
      <c r="G125" s="371">
        <f>C125*E125</f>
        <v>0</v>
      </c>
    </row>
    <row r="126" spans="1:7">
      <c r="A126" s="64"/>
      <c r="B126" s="101"/>
      <c r="C126" s="250"/>
      <c r="D126" s="75"/>
      <c r="E126" s="74"/>
      <c r="F126" s="80"/>
      <c r="G126" s="152"/>
    </row>
    <row r="127" spans="1:7" ht="103.5">
      <c r="A127" s="64" t="s">
        <v>481</v>
      </c>
      <c r="B127" s="101" t="s">
        <v>493</v>
      </c>
      <c r="C127" s="244"/>
      <c r="D127" s="86"/>
      <c r="E127" s="86"/>
      <c r="F127" s="93"/>
      <c r="G127" s="152"/>
    </row>
    <row r="128" spans="1:7" ht="14.25">
      <c r="A128" s="64"/>
      <c r="B128" s="101" t="s">
        <v>252</v>
      </c>
      <c r="C128" s="245"/>
      <c r="D128" s="87"/>
      <c r="E128" s="87"/>
      <c r="F128" s="93"/>
      <c r="G128" s="152"/>
    </row>
    <row r="129" spans="1:7" ht="14.25">
      <c r="A129" s="64"/>
      <c r="B129" s="369" t="s">
        <v>182</v>
      </c>
      <c r="C129" s="266">
        <v>210</v>
      </c>
      <c r="D129" s="71" t="s">
        <v>137</v>
      </c>
      <c r="E129" s="370"/>
      <c r="F129" s="89" t="s">
        <v>11</v>
      </c>
      <c r="G129" s="371">
        <f>C129*E129</f>
        <v>0</v>
      </c>
    </row>
    <row r="130" spans="1:7" ht="14.25">
      <c r="A130" s="64"/>
      <c r="B130" s="57"/>
      <c r="C130" s="250"/>
      <c r="D130" s="88"/>
      <c r="E130" s="74"/>
      <c r="F130" s="79"/>
      <c r="G130" s="152"/>
    </row>
    <row r="131" spans="1:7" ht="130.5" customHeight="1">
      <c r="A131" s="64" t="s">
        <v>482</v>
      </c>
      <c r="B131" s="101" t="s">
        <v>494</v>
      </c>
      <c r="C131" s="244"/>
      <c r="D131" s="86"/>
      <c r="E131" s="86"/>
      <c r="F131" s="93"/>
      <c r="G131" s="152"/>
    </row>
    <row r="132" spans="1:7">
      <c r="A132" s="64"/>
      <c r="B132" s="101" t="s">
        <v>248</v>
      </c>
      <c r="C132" s="245"/>
      <c r="D132" s="87"/>
      <c r="E132" s="87"/>
      <c r="F132" s="93"/>
      <c r="G132" s="152"/>
    </row>
    <row r="133" spans="1:7" ht="14.25">
      <c r="A133" s="64"/>
      <c r="B133" s="101"/>
      <c r="D133" s="88"/>
      <c r="E133" s="74"/>
      <c r="F133" s="79"/>
      <c r="G133" s="152"/>
    </row>
    <row r="134" spans="1:7">
      <c r="A134" s="64"/>
      <c r="B134" s="369" t="s">
        <v>251</v>
      </c>
      <c r="C134" s="266">
        <v>200</v>
      </c>
      <c r="D134" s="71" t="s">
        <v>137</v>
      </c>
      <c r="E134" s="370"/>
      <c r="F134" s="89" t="s">
        <v>254</v>
      </c>
      <c r="G134" s="371">
        <f>C134*E134</f>
        <v>0</v>
      </c>
    </row>
    <row r="135" spans="1:7" ht="14.25">
      <c r="A135" s="64"/>
      <c r="B135" s="57"/>
      <c r="C135" s="250"/>
      <c r="D135" s="88"/>
      <c r="E135" s="74"/>
      <c r="F135" s="79"/>
      <c r="G135" s="152"/>
    </row>
    <row r="136" spans="1:7" ht="104.25" customHeight="1">
      <c r="A136" s="64" t="s">
        <v>484</v>
      </c>
      <c r="B136" s="101" t="s">
        <v>255</v>
      </c>
      <c r="C136" s="244"/>
      <c r="D136" s="86"/>
      <c r="E136" s="86"/>
      <c r="F136" s="93"/>
      <c r="G136" s="152"/>
    </row>
    <row r="137" spans="1:7" ht="93" customHeight="1">
      <c r="A137" s="64"/>
      <c r="B137" s="101" t="s">
        <v>495</v>
      </c>
      <c r="C137" s="244"/>
      <c r="D137" s="86"/>
      <c r="E137" s="86"/>
      <c r="F137" s="93"/>
      <c r="G137" s="152"/>
    </row>
    <row r="138" spans="1:7">
      <c r="A138" s="64" t="s">
        <v>257</v>
      </c>
      <c r="B138" s="101" t="s">
        <v>258</v>
      </c>
      <c r="C138" s="245"/>
      <c r="D138" s="87"/>
      <c r="E138" s="87"/>
      <c r="F138" s="93"/>
      <c r="G138" s="152"/>
    </row>
    <row r="139" spans="1:7">
      <c r="A139" s="64"/>
      <c r="B139" s="115" t="s">
        <v>491</v>
      </c>
      <c r="C139" s="244"/>
      <c r="D139" s="86"/>
      <c r="E139" s="86"/>
      <c r="F139" s="93"/>
      <c r="G139" s="152"/>
    </row>
    <row r="140" spans="1:7">
      <c r="A140" s="64"/>
      <c r="B140" s="115" t="s">
        <v>496</v>
      </c>
      <c r="C140" s="244"/>
      <c r="D140" s="86"/>
      <c r="E140" s="86"/>
      <c r="F140" s="93"/>
      <c r="G140" s="152"/>
    </row>
    <row r="141" spans="1:7">
      <c r="A141" s="64"/>
      <c r="B141" s="369" t="s">
        <v>251</v>
      </c>
      <c r="C141" s="266">
        <v>25</v>
      </c>
      <c r="D141" s="71" t="s">
        <v>137</v>
      </c>
      <c r="E141" s="370"/>
      <c r="F141" s="89" t="s">
        <v>11</v>
      </c>
      <c r="G141" s="371">
        <f>C141*E141</f>
        <v>0</v>
      </c>
    </row>
    <row r="142" spans="1:7" ht="14.25">
      <c r="A142" s="64"/>
      <c r="B142" s="57"/>
      <c r="C142" s="250"/>
      <c r="D142" s="88"/>
      <c r="E142" s="74"/>
      <c r="F142" s="79"/>
      <c r="G142" s="152"/>
    </row>
    <row r="143" spans="1:7" ht="116.25" customHeight="1">
      <c r="A143" s="64" t="s">
        <v>486</v>
      </c>
      <c r="B143" s="101" t="s">
        <v>259</v>
      </c>
      <c r="C143" s="244"/>
      <c r="D143" s="86"/>
      <c r="E143" s="86"/>
      <c r="F143" s="93"/>
      <c r="G143" s="152"/>
    </row>
    <row r="144" spans="1:7" ht="15.75" customHeight="1">
      <c r="A144" s="64"/>
      <c r="B144" s="101" t="s">
        <v>258</v>
      </c>
      <c r="C144" s="246"/>
      <c r="D144" s="91"/>
      <c r="E144" s="91"/>
      <c r="F144" s="311"/>
      <c r="G144" s="152"/>
    </row>
    <row r="145" spans="1:7">
      <c r="A145" s="64"/>
      <c r="B145" s="369" t="s">
        <v>251</v>
      </c>
      <c r="C145" s="266">
        <v>5</v>
      </c>
      <c r="D145" s="380" t="s">
        <v>260</v>
      </c>
      <c r="E145" s="370"/>
      <c r="F145" s="89" t="s">
        <v>11</v>
      </c>
      <c r="G145" s="371">
        <f>C145*E145</f>
        <v>0</v>
      </c>
    </row>
    <row r="146" spans="1:7" ht="14.25">
      <c r="A146" s="64"/>
      <c r="B146" s="57"/>
      <c r="C146" s="250"/>
      <c r="D146" s="88"/>
      <c r="E146" s="74"/>
      <c r="F146" s="79"/>
      <c r="G146" s="152"/>
    </row>
    <row r="147" spans="1:7" ht="79.5" customHeight="1">
      <c r="A147" s="64" t="s">
        <v>497</v>
      </c>
      <c r="B147" s="101" t="s">
        <v>498</v>
      </c>
      <c r="C147" s="244"/>
      <c r="D147" s="86"/>
      <c r="E147" s="86"/>
      <c r="F147" s="93"/>
      <c r="G147" s="152"/>
    </row>
    <row r="148" spans="1:7" ht="28.5" customHeight="1">
      <c r="A148" s="64"/>
      <c r="B148" s="101" t="s">
        <v>261</v>
      </c>
      <c r="D148" s="90"/>
      <c r="E148" s="74"/>
      <c r="F148" s="79"/>
      <c r="G148" s="152"/>
    </row>
    <row r="149" spans="1:7">
      <c r="A149" s="64"/>
      <c r="B149" s="115" t="s">
        <v>491</v>
      </c>
      <c r="C149" s="244"/>
      <c r="D149" s="86"/>
      <c r="E149" s="86"/>
      <c r="F149" s="93"/>
      <c r="G149" s="152"/>
    </row>
    <row r="150" spans="1:7">
      <c r="A150" s="64"/>
      <c r="B150" s="115" t="s">
        <v>496</v>
      </c>
      <c r="C150" s="244"/>
      <c r="D150" s="86"/>
      <c r="E150" s="86"/>
      <c r="F150" s="93"/>
      <c r="G150" s="152"/>
    </row>
    <row r="151" spans="1:7">
      <c r="A151" s="64"/>
      <c r="B151" s="369" t="s">
        <v>251</v>
      </c>
      <c r="C151" s="266">
        <v>120</v>
      </c>
      <c r="D151" s="71" t="s">
        <v>137</v>
      </c>
      <c r="E151" s="370"/>
      <c r="F151" s="89" t="s">
        <v>11</v>
      </c>
      <c r="G151" s="371">
        <f>C151*E151</f>
        <v>0</v>
      </c>
    </row>
    <row r="152" spans="1:7" ht="14.25">
      <c r="A152" s="64"/>
      <c r="B152" s="57"/>
      <c r="C152" s="250"/>
      <c r="D152" s="88"/>
      <c r="E152" s="74"/>
      <c r="F152" s="79"/>
      <c r="G152" s="152"/>
    </row>
    <row r="153" spans="1:7" ht="66" customHeight="1">
      <c r="A153" s="64" t="s">
        <v>499</v>
      </c>
      <c r="B153" s="101" t="s">
        <v>500</v>
      </c>
      <c r="D153" s="90"/>
      <c r="E153" s="74"/>
      <c r="F153" s="79"/>
      <c r="G153" s="152"/>
    </row>
    <row r="154" spans="1:7" ht="28.5" customHeight="1">
      <c r="A154" s="64"/>
      <c r="B154" s="101" t="s">
        <v>261</v>
      </c>
      <c r="D154" s="90"/>
      <c r="E154" s="74"/>
      <c r="F154" s="79"/>
      <c r="G154" s="152"/>
    </row>
    <row r="155" spans="1:7">
      <c r="A155" s="64"/>
      <c r="B155" s="369" t="s">
        <v>251</v>
      </c>
      <c r="C155" s="266">
        <v>0.5</v>
      </c>
      <c r="D155" s="71" t="s">
        <v>137</v>
      </c>
      <c r="E155" s="370"/>
      <c r="F155" s="89" t="s">
        <v>11</v>
      </c>
      <c r="G155" s="371">
        <f>C155*E155</f>
        <v>0</v>
      </c>
    </row>
    <row r="156" spans="1:7" ht="14.25">
      <c r="A156" s="64"/>
      <c r="B156" s="57"/>
      <c r="C156" s="250"/>
      <c r="D156" s="88"/>
      <c r="E156" s="74"/>
      <c r="F156" s="79"/>
      <c r="G156" s="152"/>
    </row>
    <row r="157" spans="1:7" ht="119.25" customHeight="1">
      <c r="A157" s="64" t="s">
        <v>501</v>
      </c>
      <c r="B157" s="101" t="s">
        <v>502</v>
      </c>
      <c r="C157" s="244"/>
      <c r="D157" s="86"/>
      <c r="E157" s="86"/>
      <c r="F157" s="93"/>
      <c r="G157" s="152"/>
    </row>
    <row r="158" spans="1:7" ht="41.25" customHeight="1">
      <c r="A158" s="64"/>
      <c r="B158" s="101" t="s">
        <v>263</v>
      </c>
      <c r="C158" s="244"/>
      <c r="D158" s="86"/>
      <c r="E158" s="86"/>
      <c r="F158" s="93"/>
      <c r="G158" s="152"/>
    </row>
    <row r="159" spans="1:7" ht="25.5">
      <c r="A159" s="64"/>
      <c r="B159" s="101" t="s">
        <v>264</v>
      </c>
      <c r="C159" s="244"/>
      <c r="D159" s="86"/>
      <c r="E159" s="86"/>
      <c r="F159" s="93"/>
      <c r="G159" s="152"/>
    </row>
    <row r="160" spans="1:7">
      <c r="A160" s="64"/>
      <c r="B160" s="115" t="s">
        <v>491</v>
      </c>
      <c r="C160" s="244"/>
      <c r="D160" s="86"/>
      <c r="E160" s="86"/>
      <c r="F160" s="93"/>
      <c r="G160" s="152"/>
    </row>
    <row r="161" spans="1:7">
      <c r="A161" s="64"/>
      <c r="B161" s="115" t="s">
        <v>492</v>
      </c>
      <c r="C161" s="244"/>
      <c r="D161" s="86"/>
      <c r="E161" s="86"/>
      <c r="F161" s="93"/>
      <c r="G161" s="152"/>
    </row>
    <row r="162" spans="1:7">
      <c r="A162" s="64"/>
      <c r="B162" s="369" t="s">
        <v>251</v>
      </c>
      <c r="C162" s="266">
        <v>315</v>
      </c>
      <c r="D162" s="71" t="s">
        <v>137</v>
      </c>
      <c r="E162" s="370"/>
      <c r="F162" s="89" t="s">
        <v>11</v>
      </c>
      <c r="G162" s="371">
        <f>C162*E162</f>
        <v>0</v>
      </c>
    </row>
    <row r="163" spans="1:7" ht="14.25">
      <c r="A163" s="64"/>
      <c r="B163" s="57"/>
      <c r="C163" s="250"/>
      <c r="D163" s="88"/>
      <c r="E163" s="74"/>
      <c r="F163" s="79"/>
      <c r="G163" s="152"/>
    </row>
    <row r="164" spans="1:7" ht="92.25" customHeight="1">
      <c r="A164" s="64" t="s">
        <v>503</v>
      </c>
      <c r="B164" s="101" t="s">
        <v>504</v>
      </c>
      <c r="C164" s="244"/>
      <c r="D164" s="86"/>
      <c r="E164" s="86"/>
      <c r="F164" s="93"/>
      <c r="G164" s="152"/>
    </row>
    <row r="165" spans="1:7" ht="40.5" customHeight="1">
      <c r="A165" s="64"/>
      <c r="B165" s="101" t="s">
        <v>263</v>
      </c>
      <c r="C165" s="244"/>
      <c r="D165" s="86"/>
      <c r="E165" s="86"/>
      <c r="F165" s="93"/>
      <c r="G165" s="152"/>
    </row>
    <row r="166" spans="1:7">
      <c r="A166" s="64"/>
      <c r="B166" s="101" t="s">
        <v>505</v>
      </c>
      <c r="C166" s="245"/>
      <c r="D166" s="87"/>
      <c r="E166" s="87"/>
      <c r="F166" s="93"/>
      <c r="G166" s="152"/>
    </row>
    <row r="167" spans="1:7" ht="14.25" customHeight="1">
      <c r="A167" s="64"/>
      <c r="B167" s="381" t="s">
        <v>506</v>
      </c>
      <c r="C167" s="382"/>
      <c r="D167" s="381"/>
      <c r="E167" s="381"/>
      <c r="F167" s="311"/>
      <c r="G167" s="152"/>
    </row>
    <row r="168" spans="1:7">
      <c r="A168" s="64"/>
      <c r="B168" s="369" t="s">
        <v>15</v>
      </c>
      <c r="C168" s="266">
        <v>2</v>
      </c>
      <c r="D168" s="71" t="s">
        <v>137</v>
      </c>
      <c r="E168" s="370"/>
      <c r="F168" s="89" t="s">
        <v>11</v>
      </c>
      <c r="G168" s="371">
        <f>C168*E168</f>
        <v>0</v>
      </c>
    </row>
    <row r="169" spans="1:7" ht="14.25">
      <c r="A169" s="64"/>
      <c r="B169" s="101" t="s">
        <v>507</v>
      </c>
      <c r="C169" s="250"/>
      <c r="D169" s="88"/>
      <c r="E169" s="74"/>
      <c r="F169" s="79"/>
      <c r="G169" s="152"/>
    </row>
    <row r="170" spans="1:7">
      <c r="A170" s="64"/>
      <c r="B170" s="369" t="s">
        <v>140</v>
      </c>
      <c r="C170" s="266">
        <v>20</v>
      </c>
      <c r="D170" s="71" t="s">
        <v>137</v>
      </c>
      <c r="E170" s="370"/>
      <c r="F170" s="89" t="s">
        <v>11</v>
      </c>
      <c r="G170" s="371">
        <f>C170*E170</f>
        <v>0</v>
      </c>
    </row>
    <row r="171" spans="1:7" ht="14.25">
      <c r="A171" s="64"/>
      <c r="B171" s="57"/>
      <c r="C171" s="250"/>
      <c r="D171" s="88"/>
      <c r="E171" s="74"/>
      <c r="F171" s="79"/>
      <c r="G171" s="152"/>
    </row>
    <row r="172" spans="1:7" ht="65.25" customHeight="1">
      <c r="A172" s="64" t="s">
        <v>508</v>
      </c>
      <c r="B172" s="101" t="s">
        <v>509</v>
      </c>
      <c r="C172" s="244"/>
      <c r="D172" s="86"/>
      <c r="E172" s="86"/>
      <c r="F172" s="93"/>
      <c r="G172" s="152"/>
    </row>
    <row r="173" spans="1:7" ht="39" customHeight="1">
      <c r="A173" s="64"/>
      <c r="B173" s="178" t="s">
        <v>265</v>
      </c>
      <c r="C173" s="246"/>
      <c r="D173" s="91"/>
      <c r="E173" s="91"/>
      <c r="F173" s="311"/>
      <c r="G173" s="152"/>
    </row>
    <row r="174" spans="1:7">
      <c r="A174" s="64"/>
      <c r="B174" s="369" t="s">
        <v>251</v>
      </c>
      <c r="C174" s="266">
        <v>10</v>
      </c>
      <c r="D174" s="71" t="s">
        <v>137</v>
      </c>
      <c r="E174" s="370"/>
      <c r="F174" s="89" t="s">
        <v>11</v>
      </c>
      <c r="G174" s="371">
        <f>C174*E174</f>
        <v>0</v>
      </c>
    </row>
    <row r="175" spans="1:7" ht="14.25">
      <c r="A175" s="64" t="s">
        <v>266</v>
      </c>
      <c r="B175" s="57"/>
      <c r="C175" s="250"/>
      <c r="D175" s="88"/>
      <c r="E175" s="74"/>
      <c r="F175" s="79"/>
      <c r="G175" s="152"/>
    </row>
    <row r="176" spans="1:7" ht="78" customHeight="1">
      <c r="A176" s="64" t="s">
        <v>510</v>
      </c>
      <c r="B176" s="101" t="s">
        <v>511</v>
      </c>
      <c r="C176" s="244"/>
      <c r="D176" s="86"/>
      <c r="E176" s="86"/>
      <c r="F176" s="93"/>
      <c r="G176" s="152"/>
    </row>
    <row r="177" spans="1:7" ht="28.5" customHeight="1">
      <c r="A177" s="64"/>
      <c r="B177" s="101" t="s">
        <v>261</v>
      </c>
      <c r="C177" s="244"/>
      <c r="D177" s="86"/>
      <c r="E177" s="86"/>
      <c r="F177" s="93"/>
      <c r="G177" s="152"/>
    </row>
    <row r="178" spans="1:7">
      <c r="A178" s="64"/>
      <c r="B178" s="369" t="s">
        <v>251</v>
      </c>
      <c r="C178" s="266">
        <v>0.2</v>
      </c>
      <c r="D178" s="71" t="s">
        <v>137</v>
      </c>
      <c r="E178" s="370"/>
      <c r="F178" s="89" t="s">
        <v>11</v>
      </c>
      <c r="G178" s="371">
        <f>C178*E178</f>
        <v>0</v>
      </c>
    </row>
    <row r="179" spans="1:7">
      <c r="A179" s="64"/>
      <c r="B179" s="101"/>
      <c r="C179" s="250"/>
      <c r="D179" s="75"/>
      <c r="E179" s="74"/>
      <c r="F179" s="80"/>
      <c r="G179" s="152"/>
    </row>
    <row r="180" spans="1:7" ht="79.5" customHeight="1">
      <c r="A180" s="64" t="s">
        <v>512</v>
      </c>
      <c r="B180" s="101" t="s">
        <v>513</v>
      </c>
      <c r="C180" s="244"/>
      <c r="D180" s="86"/>
      <c r="E180" s="86"/>
      <c r="F180" s="93"/>
      <c r="G180" s="152"/>
    </row>
    <row r="181" spans="1:7" ht="15" customHeight="1">
      <c r="A181" s="64"/>
      <c r="B181" s="101" t="s">
        <v>416</v>
      </c>
      <c r="C181" s="245"/>
      <c r="D181" s="87"/>
      <c r="E181" s="87"/>
      <c r="F181" s="93"/>
      <c r="G181" s="152"/>
    </row>
    <row r="182" spans="1:7" ht="14.25">
      <c r="A182" s="64"/>
      <c r="B182" s="369" t="s">
        <v>267</v>
      </c>
      <c r="C182" s="266">
        <v>164</v>
      </c>
      <c r="D182" s="71" t="s">
        <v>137</v>
      </c>
      <c r="E182" s="370"/>
      <c r="F182" s="89" t="s">
        <v>11</v>
      </c>
      <c r="G182" s="371">
        <f>C182*E182</f>
        <v>0</v>
      </c>
    </row>
    <row r="183" spans="1:7" ht="14.25">
      <c r="A183" s="64"/>
      <c r="B183" s="57"/>
      <c r="C183" s="250"/>
      <c r="D183" s="88"/>
      <c r="E183" s="74"/>
      <c r="F183" s="79"/>
      <c r="G183" s="152"/>
    </row>
    <row r="184" spans="1:7" ht="41.25" customHeight="1">
      <c r="A184" s="64" t="s">
        <v>514</v>
      </c>
      <c r="B184" s="178" t="s">
        <v>515</v>
      </c>
      <c r="C184" s="246"/>
      <c r="D184" s="91"/>
      <c r="E184" s="91"/>
      <c r="F184" s="311"/>
      <c r="G184" s="152"/>
    </row>
    <row r="185" spans="1:7" ht="14.25">
      <c r="A185" s="64"/>
      <c r="B185" s="369" t="s">
        <v>267</v>
      </c>
      <c r="C185" s="266">
        <v>164</v>
      </c>
      <c r="D185" s="71" t="s">
        <v>137</v>
      </c>
      <c r="E185" s="370"/>
      <c r="F185" s="89" t="s">
        <v>11</v>
      </c>
      <c r="G185" s="371">
        <f>C185*E185</f>
        <v>0</v>
      </c>
    </row>
    <row r="186" spans="1:7" ht="14.25">
      <c r="A186" s="64"/>
      <c r="B186" s="57"/>
      <c r="C186" s="250"/>
      <c r="D186" s="88"/>
      <c r="E186" s="74"/>
      <c r="F186" s="79"/>
      <c r="G186" s="152"/>
    </row>
    <row r="187" spans="1:7" ht="41.25" customHeight="1">
      <c r="A187" s="64" t="s">
        <v>516</v>
      </c>
      <c r="B187" s="178" t="s">
        <v>517</v>
      </c>
      <c r="C187" s="246"/>
      <c r="D187" s="91"/>
      <c r="E187" s="91"/>
      <c r="F187" s="311"/>
      <c r="G187" s="152"/>
    </row>
    <row r="188" spans="1:7" ht="14.25">
      <c r="A188" s="64"/>
      <c r="B188" s="369" t="s">
        <v>267</v>
      </c>
      <c r="C188" s="266">
        <v>152</v>
      </c>
      <c r="D188" s="71" t="s">
        <v>137</v>
      </c>
      <c r="E188" s="370"/>
      <c r="F188" s="89" t="s">
        <v>11</v>
      </c>
      <c r="G188" s="371">
        <f>C188*E188</f>
        <v>0</v>
      </c>
    </row>
    <row r="189" spans="1:7">
      <c r="A189" s="64"/>
      <c r="B189" s="101"/>
      <c r="C189" s="250"/>
      <c r="D189" s="75"/>
      <c r="E189" s="74"/>
      <c r="F189" s="80"/>
      <c r="G189" s="152"/>
    </row>
    <row r="190" spans="1:7">
      <c r="A190" s="373"/>
      <c r="B190" s="374" t="s">
        <v>518</v>
      </c>
      <c r="C190" s="375"/>
      <c r="D190" s="376"/>
      <c r="E190" s="376"/>
      <c r="F190" s="377" t="s">
        <v>11</v>
      </c>
      <c r="G190" s="378">
        <f>SUM(G125:G188)</f>
        <v>0</v>
      </c>
    </row>
    <row r="191" spans="1:7" ht="15" thickBot="1">
      <c r="A191" s="64"/>
      <c r="B191" s="57"/>
      <c r="C191" s="190"/>
      <c r="D191" s="79"/>
      <c r="E191" s="74"/>
      <c r="F191" s="79"/>
      <c r="G191" s="152"/>
    </row>
    <row r="192" spans="1:7" ht="15.75" thickBot="1">
      <c r="A192" s="383" t="s">
        <v>519</v>
      </c>
      <c r="B192" s="384" t="s">
        <v>520</v>
      </c>
      <c r="C192" s="385"/>
      <c r="D192" s="386"/>
      <c r="E192" s="386"/>
      <c r="F192" s="387"/>
      <c r="G192" s="388"/>
    </row>
    <row r="193" spans="1:7" ht="13.5" thickBot="1">
      <c r="A193" s="64"/>
      <c r="B193" s="65"/>
      <c r="D193" s="90"/>
      <c r="E193" s="269"/>
      <c r="F193" s="389"/>
      <c r="G193" s="390"/>
    </row>
    <row r="194" spans="1:7" ht="13.5" thickBot="1">
      <c r="A194" s="391" t="s">
        <v>521</v>
      </c>
      <c r="B194" s="392" t="s">
        <v>278</v>
      </c>
      <c r="C194" s="249"/>
      <c r="D194" s="83"/>
      <c r="E194" s="269"/>
      <c r="F194" s="389"/>
      <c r="G194" s="390"/>
    </row>
    <row r="195" spans="1:7" ht="14.25">
      <c r="A195" s="82"/>
      <c r="B195" s="268"/>
      <c r="C195" s="250"/>
      <c r="D195" s="88"/>
      <c r="E195" s="269"/>
      <c r="F195" s="393"/>
      <c r="G195" s="390"/>
    </row>
    <row r="196" spans="1:7" ht="104.25" customHeight="1">
      <c r="A196" s="64" t="s">
        <v>477</v>
      </c>
      <c r="B196" s="65" t="s">
        <v>522</v>
      </c>
      <c r="C196" s="244"/>
      <c r="D196" s="86"/>
      <c r="E196" s="66"/>
      <c r="F196" s="394"/>
      <c r="G196" s="390"/>
    </row>
    <row r="197" spans="1:7">
      <c r="A197" s="64"/>
      <c r="B197" s="101" t="s">
        <v>523</v>
      </c>
      <c r="C197" s="232"/>
      <c r="D197" s="66"/>
      <c r="E197" s="66"/>
      <c r="F197" s="394"/>
      <c r="G197" s="390"/>
    </row>
    <row r="198" spans="1:7" ht="17.25" customHeight="1">
      <c r="A198" s="67"/>
      <c r="B198" s="178" t="s">
        <v>524</v>
      </c>
      <c r="C198" s="395"/>
      <c r="D198" s="396"/>
      <c r="E198" s="396"/>
      <c r="F198" s="397"/>
      <c r="G198" s="390"/>
    </row>
    <row r="199" spans="1:7" ht="14.25">
      <c r="A199" s="67"/>
      <c r="B199" s="265" t="s">
        <v>15</v>
      </c>
      <c r="C199" s="266">
        <v>1</v>
      </c>
      <c r="D199" s="71" t="s">
        <v>137</v>
      </c>
      <c r="E199" s="267"/>
      <c r="F199" s="398" t="s">
        <v>11</v>
      </c>
      <c r="G199" s="399">
        <f>C199*E199</f>
        <v>0</v>
      </c>
    </row>
    <row r="200" spans="1:7" ht="14.25">
      <c r="A200" s="67"/>
      <c r="B200" s="65"/>
      <c r="C200" s="250"/>
      <c r="D200" s="88"/>
      <c r="E200" s="269"/>
      <c r="F200" s="393"/>
      <c r="G200" s="390"/>
    </row>
    <row r="201" spans="1:7" ht="140.25">
      <c r="A201" s="64" t="s">
        <v>481</v>
      </c>
      <c r="B201" s="65" t="s">
        <v>525</v>
      </c>
      <c r="C201" s="244"/>
      <c r="D201" s="86"/>
      <c r="E201" s="66"/>
      <c r="F201" s="394"/>
      <c r="G201" s="390"/>
    </row>
    <row r="202" spans="1:7" ht="27" customHeight="1">
      <c r="A202" s="67"/>
      <c r="B202" s="65" t="s">
        <v>526</v>
      </c>
      <c r="C202" s="244"/>
      <c r="D202" s="86"/>
      <c r="E202" s="66"/>
      <c r="F202" s="394"/>
      <c r="G202" s="390"/>
    </row>
    <row r="203" spans="1:7" ht="14.25" customHeight="1">
      <c r="A203" s="64"/>
      <c r="B203" s="101" t="s">
        <v>527</v>
      </c>
      <c r="C203" s="244"/>
      <c r="D203" s="86"/>
      <c r="E203" s="66"/>
      <c r="F203" s="394"/>
      <c r="G203" s="390"/>
    </row>
    <row r="204" spans="1:7">
      <c r="A204" s="64"/>
      <c r="B204" s="178" t="s">
        <v>528</v>
      </c>
      <c r="C204" s="246"/>
      <c r="D204" s="91"/>
      <c r="E204" s="396"/>
      <c r="F204" s="397"/>
      <c r="G204" s="390"/>
    </row>
    <row r="205" spans="1:7">
      <c r="A205" s="64"/>
      <c r="B205" s="265" t="s">
        <v>15</v>
      </c>
      <c r="C205" s="266">
        <v>1</v>
      </c>
      <c r="D205" s="71" t="s">
        <v>529</v>
      </c>
      <c r="E205" s="267"/>
      <c r="F205" s="398" t="s">
        <v>11</v>
      </c>
      <c r="G205" s="399">
        <f>C205*E205</f>
        <v>0</v>
      </c>
    </row>
    <row r="206" spans="1:7" ht="16.5" customHeight="1">
      <c r="A206" s="64"/>
      <c r="B206" s="178" t="s">
        <v>530</v>
      </c>
      <c r="C206" s="246"/>
      <c r="D206" s="91"/>
      <c r="E206" s="396"/>
      <c r="F206" s="397"/>
      <c r="G206" s="390"/>
    </row>
    <row r="207" spans="1:7">
      <c r="A207" s="64"/>
      <c r="B207" s="265" t="s">
        <v>15</v>
      </c>
      <c r="C207" s="266">
        <v>1</v>
      </c>
      <c r="D207" s="71" t="s">
        <v>529</v>
      </c>
      <c r="E207" s="267"/>
      <c r="F207" s="398" t="s">
        <v>11</v>
      </c>
      <c r="G207" s="399">
        <f>C207*E207</f>
        <v>0</v>
      </c>
    </row>
    <row r="208" spans="1:7">
      <c r="A208" s="64"/>
      <c r="B208" s="65"/>
      <c r="C208" s="250"/>
      <c r="D208" s="75"/>
      <c r="E208" s="269"/>
      <c r="F208" s="389"/>
      <c r="G208" s="390"/>
    </row>
    <row r="209" spans="1:7" ht="54" customHeight="1">
      <c r="A209" s="64" t="s">
        <v>482</v>
      </c>
      <c r="B209" s="65" t="s">
        <v>531</v>
      </c>
      <c r="C209" s="244"/>
      <c r="D209" s="86"/>
      <c r="E209" s="66"/>
      <c r="F209" s="394"/>
      <c r="G209" s="390"/>
    </row>
    <row r="210" spans="1:7" ht="92.25" customHeight="1">
      <c r="A210" s="64"/>
      <c r="B210" s="65" t="s">
        <v>532</v>
      </c>
      <c r="C210" s="232"/>
      <c r="D210" s="66"/>
      <c r="E210" s="66"/>
      <c r="F210" s="394"/>
      <c r="G210" s="390"/>
    </row>
    <row r="211" spans="1:7" ht="41.25" customHeight="1">
      <c r="A211" s="64"/>
      <c r="B211" s="65" t="s">
        <v>263</v>
      </c>
      <c r="C211" s="244"/>
      <c r="D211" s="86"/>
      <c r="E211" s="66"/>
      <c r="F211" s="394"/>
      <c r="G211" s="390"/>
    </row>
    <row r="212" spans="1:7">
      <c r="A212" s="64"/>
      <c r="B212" s="400" t="s">
        <v>533</v>
      </c>
      <c r="C212" s="246"/>
      <c r="D212" s="91"/>
      <c r="E212" s="396"/>
      <c r="F212" s="397"/>
      <c r="G212" s="390"/>
    </row>
    <row r="213" spans="1:7">
      <c r="A213" s="64"/>
      <c r="B213" s="265" t="s">
        <v>15</v>
      </c>
      <c r="C213" s="266">
        <v>2</v>
      </c>
      <c r="D213" s="380" t="s">
        <v>534</v>
      </c>
      <c r="E213" s="267"/>
      <c r="F213" s="398" t="s">
        <v>11</v>
      </c>
      <c r="G213" s="399">
        <f>C213*E213</f>
        <v>0</v>
      </c>
    </row>
    <row r="214" spans="1:7">
      <c r="A214" s="64"/>
      <c r="B214" s="65"/>
      <c r="C214" s="250"/>
      <c r="D214" s="401"/>
      <c r="E214" s="269"/>
      <c r="F214" s="389"/>
      <c r="G214" s="390"/>
    </row>
    <row r="215" spans="1:7" ht="78.75" customHeight="1">
      <c r="A215" s="64" t="s">
        <v>484</v>
      </c>
      <c r="B215" s="65" t="s">
        <v>535</v>
      </c>
      <c r="C215" s="232"/>
      <c r="D215" s="66"/>
      <c r="E215" s="66"/>
      <c r="F215" s="394"/>
      <c r="G215" s="390"/>
    </row>
    <row r="216" spans="1:7" ht="41.25" customHeight="1">
      <c r="A216" s="64"/>
      <c r="B216" s="65" t="s">
        <v>263</v>
      </c>
      <c r="C216" s="232"/>
      <c r="D216" s="66"/>
      <c r="E216" s="66"/>
      <c r="F216" s="394"/>
      <c r="G216" s="390"/>
    </row>
    <row r="217" spans="1:7">
      <c r="A217" s="64"/>
      <c r="B217" s="178" t="s">
        <v>536</v>
      </c>
      <c r="C217" s="395"/>
      <c r="D217" s="396"/>
      <c r="E217" s="396"/>
      <c r="F217" s="397"/>
      <c r="G217" s="390"/>
    </row>
    <row r="218" spans="1:7">
      <c r="A218" s="64"/>
      <c r="B218" s="265" t="s">
        <v>15</v>
      </c>
      <c r="C218" s="266">
        <v>10</v>
      </c>
      <c r="D218" s="71" t="s">
        <v>137</v>
      </c>
      <c r="E218" s="267"/>
      <c r="F218" s="398" t="s">
        <v>11</v>
      </c>
      <c r="G218" s="399">
        <f>C218*E218</f>
        <v>0</v>
      </c>
    </row>
    <row r="219" spans="1:7" ht="14.25">
      <c r="A219" s="64"/>
      <c r="B219" s="268"/>
      <c r="C219" s="250"/>
      <c r="D219" s="88"/>
      <c r="E219" s="269"/>
      <c r="F219" s="393"/>
      <c r="G219" s="390"/>
    </row>
    <row r="220" spans="1:7" ht="53.25" customHeight="1">
      <c r="A220" s="64" t="s">
        <v>486</v>
      </c>
      <c r="B220" s="65" t="s">
        <v>537</v>
      </c>
      <c r="C220" s="232"/>
      <c r="D220" s="66"/>
      <c r="E220" s="66"/>
      <c r="F220" s="394"/>
      <c r="G220" s="390"/>
    </row>
    <row r="221" spans="1:7">
      <c r="A221" s="64"/>
      <c r="B221" s="65" t="s">
        <v>538</v>
      </c>
      <c r="C221" s="232"/>
      <c r="D221" s="66"/>
      <c r="E221" s="66"/>
      <c r="F221" s="394"/>
      <c r="G221" s="390"/>
    </row>
    <row r="222" spans="1:7">
      <c r="A222" s="64"/>
      <c r="B222" s="101" t="s">
        <v>539</v>
      </c>
      <c r="C222" s="232"/>
      <c r="D222" s="66"/>
      <c r="E222" s="66"/>
      <c r="F222" s="394"/>
      <c r="G222" s="390"/>
    </row>
    <row r="223" spans="1:7" ht="14.25">
      <c r="A223" s="67"/>
      <c r="B223" s="265" t="s">
        <v>15</v>
      </c>
      <c r="C223" s="266">
        <v>3</v>
      </c>
      <c r="D223" s="71" t="s">
        <v>137</v>
      </c>
      <c r="E223" s="267"/>
      <c r="F223" s="398" t="s">
        <v>540</v>
      </c>
      <c r="G223" s="399">
        <f>C223*E223</f>
        <v>0</v>
      </c>
    </row>
    <row r="224" spans="1:7">
      <c r="A224" s="64"/>
      <c r="B224" s="65"/>
      <c r="C224" s="250"/>
      <c r="D224" s="75"/>
      <c r="E224" s="269"/>
      <c r="F224" s="389"/>
      <c r="G224" s="390"/>
    </row>
    <row r="225" spans="1:7" ht="53.25" customHeight="1">
      <c r="A225" s="64" t="s">
        <v>497</v>
      </c>
      <c r="B225" s="65" t="s">
        <v>541</v>
      </c>
      <c r="C225" s="232"/>
      <c r="D225" s="66"/>
      <c r="E225" s="66"/>
      <c r="F225" s="394"/>
      <c r="G225" s="390"/>
    </row>
    <row r="226" spans="1:7" ht="41.25" customHeight="1">
      <c r="A226" s="64"/>
      <c r="B226" s="65" t="s">
        <v>263</v>
      </c>
      <c r="C226" s="232"/>
      <c r="D226" s="66"/>
      <c r="E226" s="66"/>
      <c r="F226" s="394"/>
      <c r="G226" s="390"/>
    </row>
    <row r="227" spans="1:7">
      <c r="A227" s="64"/>
      <c r="B227" s="101" t="s">
        <v>539</v>
      </c>
      <c r="C227" s="232"/>
      <c r="D227" s="66"/>
      <c r="E227" s="66"/>
      <c r="F227" s="394"/>
      <c r="G227" s="390"/>
    </row>
    <row r="228" spans="1:7" ht="14.25">
      <c r="A228" s="67"/>
      <c r="B228" s="265" t="s">
        <v>15</v>
      </c>
      <c r="C228" s="266">
        <v>1</v>
      </c>
      <c r="D228" s="71" t="s">
        <v>137</v>
      </c>
      <c r="E228" s="267"/>
      <c r="F228" s="398" t="s">
        <v>540</v>
      </c>
      <c r="G228" s="399">
        <f>C228*E228</f>
        <v>0</v>
      </c>
    </row>
    <row r="229" spans="1:7">
      <c r="A229" s="64"/>
      <c r="B229" s="65"/>
      <c r="C229" s="250"/>
      <c r="D229" s="75"/>
      <c r="E229" s="269"/>
      <c r="F229" s="389"/>
      <c r="G229" s="390"/>
    </row>
    <row r="230" spans="1:7">
      <c r="A230" s="82"/>
      <c r="B230" s="402" t="s">
        <v>278</v>
      </c>
      <c r="C230" s="403"/>
      <c r="D230" s="404" t="s">
        <v>63</v>
      </c>
      <c r="E230" s="405"/>
      <c r="F230" s="406" t="s">
        <v>11</v>
      </c>
      <c r="G230" s="407">
        <f>SUM(G196:G229)</f>
        <v>0</v>
      </c>
    </row>
    <row r="231" spans="1:7" ht="14.25">
      <c r="A231" s="82"/>
      <c r="B231" s="268"/>
      <c r="C231" s="250"/>
      <c r="D231" s="88"/>
      <c r="E231" s="269"/>
      <c r="F231" s="393"/>
      <c r="G231" s="390"/>
    </row>
    <row r="232" spans="1:7" ht="15" thickBot="1">
      <c r="A232" s="67"/>
      <c r="B232" s="65"/>
      <c r="C232" s="250"/>
      <c r="D232" s="75"/>
      <c r="E232" s="269"/>
      <c r="F232" s="389"/>
      <c r="G232" s="390"/>
    </row>
    <row r="233" spans="1:7" ht="13.5" thickBot="1">
      <c r="A233" s="408" t="s">
        <v>542</v>
      </c>
      <c r="B233" s="392" t="s">
        <v>543</v>
      </c>
      <c r="C233" s="250"/>
      <c r="D233" s="75"/>
      <c r="E233" s="269"/>
      <c r="F233" s="389"/>
      <c r="G233" s="390"/>
    </row>
    <row r="234" spans="1:7" ht="14.25">
      <c r="A234" s="409"/>
      <c r="B234" s="268"/>
      <c r="C234" s="250"/>
      <c r="D234" s="88"/>
      <c r="E234" s="269"/>
      <c r="F234" s="393"/>
      <c r="G234" s="390"/>
    </row>
    <row r="235" spans="1:7" ht="93" customHeight="1">
      <c r="A235" s="65" t="s">
        <v>477</v>
      </c>
      <c r="B235" s="101" t="s">
        <v>544</v>
      </c>
      <c r="C235" s="410"/>
      <c r="D235" s="97"/>
      <c r="E235" s="411"/>
      <c r="F235" s="97"/>
      <c r="G235" s="390"/>
    </row>
    <row r="236" spans="1:7" ht="13.5" customHeight="1">
      <c r="A236" s="65"/>
      <c r="B236" s="101" t="s">
        <v>545</v>
      </c>
      <c r="C236" s="410"/>
      <c r="D236" s="97"/>
      <c r="E236" s="411"/>
      <c r="F236" s="97"/>
      <c r="G236" s="390"/>
    </row>
    <row r="237" spans="1:7">
      <c r="A237" s="65"/>
      <c r="B237" s="412" t="s">
        <v>546</v>
      </c>
      <c r="C237" s="410"/>
      <c r="D237" s="97"/>
      <c r="E237" s="411"/>
      <c r="F237" s="97"/>
      <c r="G237" s="390"/>
    </row>
    <row r="238" spans="1:7">
      <c r="A238" s="111"/>
      <c r="B238" s="413" t="s">
        <v>547</v>
      </c>
      <c r="C238" s="266">
        <v>168</v>
      </c>
      <c r="D238" s="71" t="s">
        <v>137</v>
      </c>
      <c r="E238" s="414"/>
      <c r="F238" s="71" t="s">
        <v>11</v>
      </c>
      <c r="G238" s="399">
        <f>C238*E238</f>
        <v>0</v>
      </c>
    </row>
    <row r="239" spans="1:7">
      <c r="A239" s="111"/>
      <c r="B239" s="415"/>
      <c r="C239" s="250"/>
      <c r="D239" s="75"/>
      <c r="E239" s="411"/>
      <c r="F239" s="75"/>
      <c r="G239" s="390"/>
    </row>
    <row r="240" spans="1:7" ht="52.5" customHeight="1">
      <c r="A240" s="65" t="s">
        <v>481</v>
      </c>
      <c r="B240" s="101" t="s">
        <v>548</v>
      </c>
      <c r="C240" s="410"/>
      <c r="D240" s="97"/>
      <c r="E240" s="411"/>
      <c r="F240" s="97"/>
      <c r="G240" s="390"/>
    </row>
    <row r="241" spans="1:7">
      <c r="A241" s="65"/>
      <c r="B241" s="416" t="s">
        <v>549</v>
      </c>
      <c r="C241" s="410"/>
      <c r="D241" s="97"/>
      <c r="E241" s="411"/>
      <c r="F241" s="97"/>
      <c r="G241" s="390"/>
    </row>
    <row r="242" spans="1:7">
      <c r="A242" s="65"/>
      <c r="B242" s="416"/>
      <c r="C242" s="410"/>
      <c r="D242" s="97"/>
      <c r="E242" s="411"/>
      <c r="F242" s="97"/>
      <c r="G242" s="390"/>
    </row>
    <row r="243" spans="1:7" ht="14.25">
      <c r="A243" s="64"/>
      <c r="B243" s="268"/>
      <c r="C243" s="250"/>
      <c r="D243" s="88"/>
      <c r="E243" s="269"/>
      <c r="F243" s="393"/>
      <c r="G243" s="390"/>
    </row>
    <row r="244" spans="1:7" ht="14.25">
      <c r="A244" s="64" t="s">
        <v>550</v>
      </c>
      <c r="B244" s="65" t="s">
        <v>551</v>
      </c>
      <c r="C244" s="250"/>
      <c r="D244" s="88"/>
      <c r="E244" s="269"/>
      <c r="F244" s="393"/>
      <c r="G244" s="390"/>
    </row>
    <row r="245" spans="1:7">
      <c r="A245" s="64"/>
      <c r="B245" s="265" t="s">
        <v>15</v>
      </c>
      <c r="C245" s="266">
        <v>1</v>
      </c>
      <c r="D245" s="71" t="s">
        <v>137</v>
      </c>
      <c r="E245" s="267"/>
      <c r="F245" s="398" t="s">
        <v>11</v>
      </c>
      <c r="G245" s="399">
        <f>C245*E245</f>
        <v>0</v>
      </c>
    </row>
    <row r="246" spans="1:7">
      <c r="A246" s="64"/>
      <c r="B246" s="65"/>
      <c r="C246" s="250"/>
      <c r="D246" s="75"/>
      <c r="E246" s="269"/>
      <c r="F246" s="389"/>
      <c r="G246" s="390"/>
    </row>
    <row r="247" spans="1:7" ht="14.25">
      <c r="A247" s="64" t="s">
        <v>552</v>
      </c>
      <c r="B247" s="65" t="s">
        <v>553</v>
      </c>
      <c r="C247" s="250"/>
      <c r="D247" s="88"/>
      <c r="E247" s="269"/>
      <c r="F247" s="393"/>
      <c r="G247" s="390"/>
    </row>
    <row r="248" spans="1:7">
      <c r="A248" s="64"/>
      <c r="B248" s="265" t="s">
        <v>15</v>
      </c>
      <c r="C248" s="266">
        <v>1</v>
      </c>
      <c r="D248" s="71" t="s">
        <v>137</v>
      </c>
      <c r="E248" s="267"/>
      <c r="F248" s="398" t="s">
        <v>11</v>
      </c>
      <c r="G248" s="399">
        <f>C248*E248</f>
        <v>0</v>
      </c>
    </row>
    <row r="249" spans="1:7">
      <c r="A249" s="64"/>
      <c r="B249" s="65"/>
      <c r="C249" s="250"/>
      <c r="D249" s="75"/>
      <c r="E249" s="269"/>
      <c r="F249" s="389"/>
      <c r="G249" s="390"/>
    </row>
    <row r="250" spans="1:7" ht="14.25">
      <c r="A250" s="64" t="s">
        <v>554</v>
      </c>
      <c r="B250" s="65" t="s">
        <v>555</v>
      </c>
      <c r="C250" s="250"/>
      <c r="D250" s="88"/>
      <c r="E250" s="269"/>
      <c r="F250" s="393"/>
      <c r="G250" s="390"/>
    </row>
    <row r="251" spans="1:7">
      <c r="A251" s="64"/>
      <c r="B251" s="265" t="s">
        <v>15</v>
      </c>
      <c r="C251" s="266">
        <v>1</v>
      </c>
      <c r="D251" s="71" t="s">
        <v>137</v>
      </c>
      <c r="E251" s="267"/>
      <c r="F251" s="398" t="s">
        <v>11</v>
      </c>
      <c r="G251" s="399">
        <f>C251*E251</f>
        <v>0</v>
      </c>
    </row>
    <row r="252" spans="1:7">
      <c r="A252" s="64"/>
      <c r="B252" s="65"/>
      <c r="C252" s="250"/>
      <c r="D252" s="75"/>
      <c r="E252" s="269"/>
      <c r="F252" s="389"/>
      <c r="G252" s="390"/>
    </row>
    <row r="253" spans="1:7" ht="14.25">
      <c r="A253" s="64" t="s">
        <v>556</v>
      </c>
      <c r="B253" s="65" t="s">
        <v>557</v>
      </c>
      <c r="C253" s="250"/>
      <c r="D253" s="417"/>
      <c r="E253" s="269"/>
      <c r="F253" s="393"/>
      <c r="G253" s="390"/>
    </row>
    <row r="254" spans="1:7">
      <c r="A254" s="64"/>
      <c r="B254" s="265" t="s">
        <v>15</v>
      </c>
      <c r="C254" s="266">
        <v>1</v>
      </c>
      <c r="D254" s="71" t="s">
        <v>137</v>
      </c>
      <c r="E254" s="267"/>
      <c r="F254" s="398" t="s">
        <v>11</v>
      </c>
      <c r="G254" s="399">
        <f>C254*E254</f>
        <v>0</v>
      </c>
    </row>
    <row r="255" spans="1:7">
      <c r="A255" s="64"/>
      <c r="B255" s="65"/>
      <c r="C255" s="250"/>
      <c r="D255" s="75"/>
      <c r="E255" s="269"/>
      <c r="F255" s="389"/>
      <c r="G255" s="390"/>
    </row>
    <row r="256" spans="1:7" ht="14.25">
      <c r="A256" s="64" t="s">
        <v>558</v>
      </c>
      <c r="B256" s="65" t="s">
        <v>559</v>
      </c>
      <c r="C256" s="250"/>
      <c r="D256" s="417"/>
      <c r="E256" s="269"/>
      <c r="F256" s="393"/>
      <c r="G256" s="390"/>
    </row>
    <row r="257" spans="1:7">
      <c r="A257" s="64"/>
      <c r="B257" s="265" t="s">
        <v>15</v>
      </c>
      <c r="C257" s="266">
        <v>2</v>
      </c>
      <c r="D257" s="71" t="s">
        <v>137</v>
      </c>
      <c r="E257" s="267"/>
      <c r="F257" s="398" t="s">
        <v>11</v>
      </c>
      <c r="G257" s="399">
        <f>C257*E257</f>
        <v>0</v>
      </c>
    </row>
    <row r="258" spans="1:7">
      <c r="A258" s="64"/>
      <c r="B258" s="65"/>
      <c r="C258" s="250"/>
      <c r="D258" s="75"/>
      <c r="E258" s="269"/>
      <c r="F258" s="389"/>
      <c r="G258" s="390"/>
    </row>
    <row r="259" spans="1:7" ht="14.25">
      <c r="A259" s="64" t="s">
        <v>560</v>
      </c>
      <c r="B259" s="65" t="s">
        <v>561</v>
      </c>
      <c r="C259" s="250"/>
      <c r="D259" s="417"/>
      <c r="E259" s="269"/>
      <c r="F259" s="393"/>
      <c r="G259" s="390"/>
    </row>
    <row r="260" spans="1:7">
      <c r="A260" s="64"/>
      <c r="B260" s="265" t="s">
        <v>15</v>
      </c>
      <c r="C260" s="266">
        <v>1</v>
      </c>
      <c r="D260" s="71" t="s">
        <v>137</v>
      </c>
      <c r="E260" s="267"/>
      <c r="F260" s="398" t="s">
        <v>11</v>
      </c>
      <c r="G260" s="399">
        <f>C260*E260</f>
        <v>0</v>
      </c>
    </row>
    <row r="261" spans="1:7">
      <c r="A261" s="64"/>
      <c r="B261" s="65"/>
      <c r="C261" s="250"/>
      <c r="D261" s="75"/>
      <c r="E261" s="269"/>
      <c r="F261" s="389"/>
      <c r="G261" s="390"/>
    </row>
    <row r="262" spans="1:7" ht="14.25">
      <c r="A262" s="64" t="s">
        <v>562</v>
      </c>
      <c r="B262" s="65" t="s">
        <v>563</v>
      </c>
      <c r="C262" s="250"/>
      <c r="D262" s="88"/>
      <c r="E262" s="269"/>
      <c r="F262" s="393"/>
      <c r="G262" s="390"/>
    </row>
    <row r="263" spans="1:7">
      <c r="A263" s="64"/>
      <c r="B263" s="265" t="s">
        <v>15</v>
      </c>
      <c r="C263" s="266">
        <v>1</v>
      </c>
      <c r="D263" s="71" t="s">
        <v>137</v>
      </c>
      <c r="E263" s="267"/>
      <c r="F263" s="398" t="s">
        <v>11</v>
      </c>
      <c r="G263" s="399">
        <f>C263*E263</f>
        <v>0</v>
      </c>
    </row>
    <row r="264" spans="1:7">
      <c r="A264" s="64"/>
      <c r="B264" s="65"/>
      <c r="C264" s="250"/>
      <c r="D264" s="75"/>
      <c r="E264" s="269"/>
      <c r="F264" s="389"/>
      <c r="G264" s="390"/>
    </row>
    <row r="265" spans="1:7" ht="14.25">
      <c r="A265" s="64" t="s">
        <v>564</v>
      </c>
      <c r="B265" s="65" t="s">
        <v>565</v>
      </c>
      <c r="C265" s="250"/>
      <c r="D265" s="417"/>
      <c r="E265" s="269"/>
      <c r="F265" s="393"/>
      <c r="G265" s="390"/>
    </row>
    <row r="266" spans="1:7">
      <c r="A266" s="64"/>
      <c r="B266" s="265" t="s">
        <v>15</v>
      </c>
      <c r="C266" s="266">
        <v>2</v>
      </c>
      <c r="D266" s="71" t="s">
        <v>137</v>
      </c>
      <c r="E266" s="267"/>
      <c r="F266" s="398" t="s">
        <v>11</v>
      </c>
      <c r="G266" s="399">
        <f>C266*E266</f>
        <v>0</v>
      </c>
    </row>
    <row r="267" spans="1:7">
      <c r="A267" s="64"/>
      <c r="B267" s="65"/>
      <c r="C267" s="250"/>
      <c r="D267" s="75"/>
      <c r="E267" s="269"/>
      <c r="F267" s="389"/>
      <c r="G267" s="390"/>
    </row>
    <row r="268" spans="1:7" ht="14.25">
      <c r="A268" s="64" t="s">
        <v>566</v>
      </c>
      <c r="B268" s="65" t="s">
        <v>567</v>
      </c>
      <c r="C268" s="250"/>
      <c r="D268" s="88"/>
      <c r="E268" s="269"/>
      <c r="F268" s="393"/>
      <c r="G268" s="390"/>
    </row>
    <row r="269" spans="1:7">
      <c r="A269" s="64"/>
      <c r="B269" s="265" t="s">
        <v>15</v>
      </c>
      <c r="C269" s="266">
        <v>2</v>
      </c>
      <c r="D269" s="71" t="s">
        <v>137</v>
      </c>
      <c r="E269" s="267"/>
      <c r="F269" s="398" t="s">
        <v>11</v>
      </c>
      <c r="G269" s="399">
        <f>C269*E269</f>
        <v>0</v>
      </c>
    </row>
    <row r="270" spans="1:7">
      <c r="A270" s="64"/>
      <c r="B270" s="65"/>
      <c r="C270" s="250"/>
      <c r="D270" s="75"/>
      <c r="E270" s="269"/>
      <c r="F270" s="389"/>
      <c r="G270" s="390"/>
    </row>
    <row r="271" spans="1:7" ht="14.25">
      <c r="A271" s="64" t="s">
        <v>568</v>
      </c>
      <c r="B271" s="65" t="s">
        <v>569</v>
      </c>
      <c r="C271" s="250"/>
      <c r="D271" s="88"/>
      <c r="E271" s="269"/>
      <c r="F271" s="393"/>
      <c r="G271" s="390"/>
    </row>
    <row r="272" spans="1:7">
      <c r="A272" s="64"/>
      <c r="B272" s="265" t="s">
        <v>15</v>
      </c>
      <c r="C272" s="266">
        <v>1</v>
      </c>
      <c r="D272" s="71" t="s">
        <v>137</v>
      </c>
      <c r="E272" s="267"/>
      <c r="F272" s="398" t="s">
        <v>11</v>
      </c>
      <c r="G272" s="399">
        <f>C272*E272</f>
        <v>0</v>
      </c>
    </row>
    <row r="273" spans="1:7">
      <c r="A273" s="64"/>
      <c r="B273" s="65"/>
      <c r="C273" s="250"/>
      <c r="D273" s="75"/>
      <c r="E273" s="269"/>
      <c r="F273" s="389"/>
      <c r="G273" s="390"/>
    </row>
    <row r="274" spans="1:7" ht="14.25">
      <c r="A274" s="64" t="s">
        <v>570</v>
      </c>
      <c r="B274" s="65" t="s">
        <v>571</v>
      </c>
      <c r="C274" s="250"/>
      <c r="D274" s="88"/>
      <c r="E274" s="269"/>
      <c r="F274" s="393"/>
      <c r="G274" s="390"/>
    </row>
    <row r="275" spans="1:7">
      <c r="A275" s="64"/>
      <c r="B275" s="265" t="s">
        <v>15</v>
      </c>
      <c r="C275" s="266">
        <v>1</v>
      </c>
      <c r="D275" s="71" t="s">
        <v>137</v>
      </c>
      <c r="E275" s="267"/>
      <c r="F275" s="398" t="s">
        <v>11</v>
      </c>
      <c r="G275" s="399">
        <f>C275*E275</f>
        <v>0</v>
      </c>
    </row>
    <row r="276" spans="1:7">
      <c r="A276" s="64"/>
      <c r="B276" s="65"/>
      <c r="C276" s="250"/>
      <c r="D276" s="75"/>
      <c r="E276" s="269"/>
      <c r="F276" s="389"/>
      <c r="G276" s="390"/>
    </row>
    <row r="277" spans="1:7" ht="14.25">
      <c r="A277" s="64" t="s">
        <v>572</v>
      </c>
      <c r="B277" s="65" t="s">
        <v>573</v>
      </c>
      <c r="C277" s="250"/>
      <c r="D277" s="88"/>
      <c r="E277" s="269"/>
      <c r="F277" s="393"/>
      <c r="G277" s="390"/>
    </row>
    <row r="278" spans="1:7">
      <c r="A278" s="64"/>
      <c r="B278" s="265" t="s">
        <v>15</v>
      </c>
      <c r="C278" s="266">
        <v>1</v>
      </c>
      <c r="D278" s="71" t="s">
        <v>137</v>
      </c>
      <c r="E278" s="267"/>
      <c r="F278" s="398" t="s">
        <v>11</v>
      </c>
      <c r="G278" s="399">
        <f>C278*E278</f>
        <v>0</v>
      </c>
    </row>
    <row r="279" spans="1:7">
      <c r="A279" s="64"/>
      <c r="B279" s="65"/>
      <c r="C279" s="250"/>
      <c r="D279" s="75"/>
      <c r="E279" s="269"/>
      <c r="F279" s="389"/>
      <c r="G279" s="390"/>
    </row>
    <row r="280" spans="1:7" ht="14.25">
      <c r="A280" s="64" t="s">
        <v>574</v>
      </c>
      <c r="B280" s="65" t="s">
        <v>575</v>
      </c>
      <c r="C280" s="250"/>
      <c r="D280" s="88"/>
      <c r="E280" s="269"/>
      <c r="F280" s="393"/>
      <c r="G280" s="390"/>
    </row>
    <row r="281" spans="1:7">
      <c r="A281" s="64"/>
      <c r="B281" s="265" t="s">
        <v>15</v>
      </c>
      <c r="C281" s="266">
        <v>1</v>
      </c>
      <c r="D281" s="71" t="s">
        <v>137</v>
      </c>
      <c r="E281" s="267"/>
      <c r="F281" s="398" t="s">
        <v>11</v>
      </c>
      <c r="G281" s="399">
        <f>C281*E281</f>
        <v>0</v>
      </c>
    </row>
    <row r="282" spans="1:7">
      <c r="A282" s="64"/>
      <c r="B282" s="65"/>
      <c r="C282" s="250"/>
      <c r="D282" s="75"/>
      <c r="E282" s="269"/>
      <c r="F282" s="389"/>
      <c r="G282" s="390"/>
    </row>
    <row r="283" spans="1:7" ht="14.25">
      <c r="A283" s="64" t="s">
        <v>576</v>
      </c>
      <c r="B283" s="65" t="s">
        <v>577</v>
      </c>
      <c r="C283" s="250"/>
      <c r="D283" s="88"/>
      <c r="E283" s="269"/>
      <c r="F283" s="393"/>
      <c r="G283" s="390"/>
    </row>
    <row r="284" spans="1:7">
      <c r="A284" s="64"/>
      <c r="B284" s="265" t="s">
        <v>15</v>
      </c>
      <c r="C284" s="266">
        <v>1</v>
      </c>
      <c r="D284" s="71" t="s">
        <v>137</v>
      </c>
      <c r="E284" s="267"/>
      <c r="F284" s="398" t="s">
        <v>11</v>
      </c>
      <c r="G284" s="399">
        <f>C284*E284</f>
        <v>0</v>
      </c>
    </row>
    <row r="285" spans="1:7">
      <c r="A285" s="64"/>
      <c r="B285" s="65"/>
      <c r="C285" s="250"/>
      <c r="D285" s="75"/>
      <c r="E285" s="269"/>
      <c r="F285" s="389"/>
      <c r="G285" s="390"/>
    </row>
    <row r="286" spans="1:7">
      <c r="A286" s="64" t="s">
        <v>578</v>
      </c>
      <c r="B286" s="418" t="s">
        <v>579</v>
      </c>
      <c r="C286" s="419"/>
      <c r="D286" s="420"/>
      <c r="E286" s="421"/>
      <c r="F286" s="420"/>
      <c r="G286" s="422"/>
    </row>
    <row r="287" spans="1:7">
      <c r="A287" s="64"/>
      <c r="B287" s="265" t="s">
        <v>15</v>
      </c>
      <c r="C287" s="266">
        <v>1</v>
      </c>
      <c r="D287" s="71" t="s">
        <v>137</v>
      </c>
      <c r="E287" s="267"/>
      <c r="F287" s="398" t="s">
        <v>11</v>
      </c>
      <c r="G287" s="399">
        <f>C287*E287</f>
        <v>0</v>
      </c>
    </row>
    <row r="288" spans="1:7">
      <c r="A288" s="64"/>
      <c r="B288" s="423"/>
      <c r="C288" s="424"/>
      <c r="D288" s="425"/>
      <c r="E288" s="426"/>
      <c r="F288" s="427"/>
      <c r="G288" s="428"/>
    </row>
    <row r="289" spans="1:7">
      <c r="A289" s="64" t="s">
        <v>580</v>
      </c>
      <c r="B289" s="418" t="s">
        <v>581</v>
      </c>
      <c r="C289" s="419"/>
      <c r="D289" s="420"/>
      <c r="E289" s="421"/>
      <c r="F289" s="420"/>
      <c r="G289" s="422"/>
    </row>
    <row r="290" spans="1:7">
      <c r="A290" s="64"/>
      <c r="B290" s="265" t="s">
        <v>15</v>
      </c>
      <c r="C290" s="266">
        <v>1</v>
      </c>
      <c r="D290" s="71" t="s">
        <v>137</v>
      </c>
      <c r="E290" s="267"/>
      <c r="F290" s="398" t="s">
        <v>11</v>
      </c>
      <c r="G290" s="399">
        <f>C290*E290</f>
        <v>0</v>
      </c>
    </row>
    <row r="291" spans="1:7">
      <c r="A291" s="64"/>
      <c r="B291" s="423"/>
      <c r="C291" s="424"/>
      <c r="D291" s="425"/>
      <c r="E291" s="426"/>
      <c r="F291" s="427"/>
      <c r="G291" s="428"/>
    </row>
    <row r="292" spans="1:7" ht="25.5">
      <c r="A292" s="64" t="s">
        <v>582</v>
      </c>
      <c r="B292" s="418" t="s">
        <v>583</v>
      </c>
      <c r="C292" s="419"/>
      <c r="D292" s="420"/>
      <c r="E292" s="421"/>
      <c r="F292" s="420"/>
      <c r="G292" s="422"/>
    </row>
    <row r="293" spans="1:7">
      <c r="A293" s="64"/>
      <c r="B293" s="265" t="s">
        <v>15</v>
      </c>
      <c r="C293" s="266">
        <v>1</v>
      </c>
      <c r="D293" s="71" t="s">
        <v>137</v>
      </c>
      <c r="E293" s="267"/>
      <c r="F293" s="398" t="s">
        <v>11</v>
      </c>
      <c r="G293" s="399">
        <f>C293*E293</f>
        <v>0</v>
      </c>
    </row>
    <row r="294" spans="1:7">
      <c r="A294" s="64"/>
      <c r="B294" s="423"/>
      <c r="C294" s="424"/>
      <c r="D294" s="425"/>
      <c r="E294" s="426"/>
      <c r="F294" s="427"/>
      <c r="G294" s="428"/>
    </row>
    <row r="295" spans="1:7">
      <c r="A295" s="64" t="s">
        <v>584</v>
      </c>
      <c r="B295" s="418" t="s">
        <v>585</v>
      </c>
      <c r="C295" s="419"/>
      <c r="D295" s="420"/>
      <c r="E295" s="421"/>
      <c r="F295" s="420"/>
      <c r="G295" s="422"/>
    </row>
    <row r="296" spans="1:7">
      <c r="A296" s="64"/>
      <c r="B296" s="265" t="s">
        <v>15</v>
      </c>
      <c r="C296" s="266">
        <v>1</v>
      </c>
      <c r="D296" s="71" t="s">
        <v>137</v>
      </c>
      <c r="E296" s="267"/>
      <c r="F296" s="398" t="s">
        <v>11</v>
      </c>
      <c r="G296" s="399">
        <f>C296*E296</f>
        <v>0</v>
      </c>
    </row>
    <row r="297" spans="1:7">
      <c r="A297" s="64"/>
      <c r="B297" s="423"/>
      <c r="C297" s="424"/>
      <c r="D297" s="425"/>
      <c r="E297" s="426"/>
      <c r="F297" s="427"/>
      <c r="G297" s="428"/>
    </row>
    <row r="298" spans="1:7">
      <c r="A298" s="64" t="s">
        <v>586</v>
      </c>
      <c r="B298" s="429" t="s">
        <v>587</v>
      </c>
      <c r="C298" s="419"/>
      <c r="D298" s="420"/>
      <c r="E298" s="421"/>
      <c r="F298" s="420"/>
      <c r="G298" s="422"/>
    </row>
    <row r="299" spans="1:7">
      <c r="A299" s="64"/>
      <c r="B299" s="265" t="s">
        <v>15</v>
      </c>
      <c r="C299" s="266">
        <v>1</v>
      </c>
      <c r="D299" s="71" t="s">
        <v>137</v>
      </c>
      <c r="E299" s="267"/>
      <c r="F299" s="398" t="s">
        <v>11</v>
      </c>
      <c r="G299" s="399">
        <f>C299*E299</f>
        <v>0</v>
      </c>
    </row>
    <row r="300" spans="1:7">
      <c r="A300" s="64"/>
      <c r="B300" s="423"/>
      <c r="C300" s="424"/>
      <c r="D300" s="425"/>
      <c r="E300" s="426"/>
      <c r="F300" s="427"/>
      <c r="G300" s="428"/>
    </row>
    <row r="301" spans="1:7">
      <c r="A301" s="64" t="s">
        <v>588</v>
      </c>
      <c r="B301" s="429" t="s">
        <v>589</v>
      </c>
      <c r="C301" s="419"/>
      <c r="D301" s="420"/>
      <c r="E301" s="421"/>
      <c r="F301" s="420"/>
      <c r="G301" s="422"/>
    </row>
    <row r="302" spans="1:7">
      <c r="A302" s="64"/>
      <c r="B302" s="265" t="s">
        <v>15</v>
      </c>
      <c r="C302" s="266">
        <v>1</v>
      </c>
      <c r="D302" s="71" t="s">
        <v>137</v>
      </c>
      <c r="E302" s="267"/>
      <c r="F302" s="398" t="s">
        <v>11</v>
      </c>
      <c r="G302" s="399">
        <f>C302*E302</f>
        <v>0</v>
      </c>
    </row>
    <row r="303" spans="1:7">
      <c r="A303" s="64"/>
      <c r="B303" s="423"/>
      <c r="C303" s="424"/>
      <c r="D303" s="425"/>
      <c r="E303" s="426"/>
      <c r="F303" s="427"/>
      <c r="G303" s="428"/>
    </row>
    <row r="304" spans="1:7" ht="63.75">
      <c r="A304" s="64" t="s">
        <v>482</v>
      </c>
      <c r="B304" s="101" t="s">
        <v>590</v>
      </c>
      <c r="C304" s="116"/>
      <c r="D304" s="93"/>
      <c r="E304" s="102"/>
      <c r="F304" s="86"/>
      <c r="G304" s="390"/>
    </row>
    <row r="305" spans="1:7" ht="13.5" customHeight="1">
      <c r="A305" s="64"/>
      <c r="B305" s="101" t="s">
        <v>241</v>
      </c>
      <c r="C305" s="116"/>
      <c r="D305" s="93"/>
      <c r="E305" s="102"/>
      <c r="F305" s="86"/>
      <c r="G305" s="390"/>
    </row>
    <row r="306" spans="1:7">
      <c r="A306" s="64"/>
      <c r="B306" s="369" t="s">
        <v>279</v>
      </c>
      <c r="C306" s="603">
        <v>1</v>
      </c>
      <c r="D306" s="89" t="s">
        <v>137</v>
      </c>
      <c r="E306" s="430"/>
      <c r="F306" s="89" t="s">
        <v>11</v>
      </c>
      <c r="G306" s="399">
        <f>C306*E306</f>
        <v>0</v>
      </c>
    </row>
    <row r="307" spans="1:7">
      <c r="A307" s="64"/>
      <c r="B307" s="101"/>
      <c r="C307" s="431"/>
      <c r="D307" s="80"/>
      <c r="E307" s="432"/>
      <c r="F307" s="80"/>
      <c r="G307" s="390"/>
    </row>
    <row r="308" spans="1:7">
      <c r="A308" s="64" t="s">
        <v>484</v>
      </c>
      <c r="B308" s="65" t="s">
        <v>591</v>
      </c>
      <c r="C308" s="232"/>
      <c r="D308" s="66"/>
      <c r="E308" s="66"/>
      <c r="F308" s="394"/>
      <c r="G308" s="390"/>
    </row>
    <row r="309" spans="1:7" ht="16.5" customHeight="1">
      <c r="A309" s="64"/>
      <c r="B309" s="101" t="s">
        <v>241</v>
      </c>
      <c r="C309" s="232"/>
      <c r="D309" s="66"/>
      <c r="E309" s="66"/>
      <c r="F309" s="394"/>
      <c r="G309" s="390"/>
    </row>
    <row r="310" spans="1:7" ht="14.25">
      <c r="A310" s="67"/>
      <c r="B310" s="265" t="s">
        <v>15</v>
      </c>
      <c r="C310" s="266">
        <v>1</v>
      </c>
      <c r="D310" s="71" t="s">
        <v>137</v>
      </c>
      <c r="E310" s="267"/>
      <c r="F310" s="398" t="s">
        <v>540</v>
      </c>
      <c r="G310" s="399">
        <f>C310*E310</f>
        <v>0</v>
      </c>
    </row>
    <row r="311" spans="1:7" ht="14.25">
      <c r="A311" s="67"/>
      <c r="B311" s="65"/>
      <c r="C311" s="250"/>
      <c r="D311" s="75"/>
      <c r="E311" s="269"/>
      <c r="F311" s="389"/>
      <c r="G311" s="390"/>
    </row>
    <row r="312" spans="1:7">
      <c r="A312" s="64"/>
      <c r="B312" s="101"/>
      <c r="C312" s="431"/>
      <c r="D312" s="80"/>
      <c r="E312" s="432"/>
      <c r="F312" s="80"/>
      <c r="G312" s="390"/>
    </row>
    <row r="313" spans="1:7" ht="28.5" customHeight="1">
      <c r="A313" s="64" t="s">
        <v>486</v>
      </c>
      <c r="B313" s="65" t="s">
        <v>592</v>
      </c>
      <c r="C313" s="244"/>
      <c r="D313" s="86"/>
      <c r="E313" s="66"/>
      <c r="F313" s="394"/>
      <c r="G313" s="390"/>
    </row>
    <row r="314" spans="1:7" ht="15" customHeight="1">
      <c r="A314" s="64"/>
      <c r="B314" s="400" t="s">
        <v>241</v>
      </c>
      <c r="C314" s="246"/>
      <c r="D314" s="91"/>
      <c r="E314" s="396"/>
      <c r="F314" s="397"/>
      <c r="G314" s="390"/>
    </row>
    <row r="315" spans="1:7">
      <c r="A315" s="64"/>
      <c r="B315" s="265" t="s">
        <v>15</v>
      </c>
      <c r="C315" s="266">
        <v>1</v>
      </c>
      <c r="D315" s="71" t="s">
        <v>137</v>
      </c>
      <c r="E315" s="267"/>
      <c r="F315" s="398" t="s">
        <v>11</v>
      </c>
      <c r="G315" s="399">
        <f>C315*E315</f>
        <v>0</v>
      </c>
    </row>
    <row r="316" spans="1:7" ht="14.25">
      <c r="A316" s="64"/>
      <c r="B316" s="268"/>
      <c r="C316" s="250"/>
      <c r="D316" s="88"/>
      <c r="E316" s="269"/>
      <c r="F316" s="393"/>
      <c r="G316" s="390"/>
    </row>
    <row r="317" spans="1:7" ht="92.25" customHeight="1">
      <c r="A317" s="64" t="s">
        <v>497</v>
      </c>
      <c r="B317" s="65" t="s">
        <v>593</v>
      </c>
      <c r="C317" s="244"/>
      <c r="D317" s="86"/>
      <c r="E317" s="66"/>
      <c r="F317" s="394"/>
      <c r="G317" s="390"/>
    </row>
    <row r="318" spans="1:7" ht="90.75" customHeight="1">
      <c r="A318" s="64"/>
      <c r="B318" s="65" t="s">
        <v>594</v>
      </c>
      <c r="C318" s="244"/>
      <c r="D318" s="86"/>
      <c r="E318" s="66"/>
      <c r="F318" s="394"/>
      <c r="G318" s="390"/>
    </row>
    <row r="319" spans="1:7" ht="81" customHeight="1">
      <c r="A319" s="64"/>
      <c r="B319" s="65" t="s">
        <v>595</v>
      </c>
      <c r="C319" s="232"/>
      <c r="D319" s="66"/>
      <c r="E319" s="66"/>
      <c r="F319" s="394"/>
      <c r="G319" s="390"/>
    </row>
    <row r="320" spans="1:7">
      <c r="A320" s="64"/>
      <c r="B320" s="126" t="s">
        <v>596</v>
      </c>
      <c r="C320" s="185"/>
      <c r="D320" s="126"/>
      <c r="E320" s="126"/>
      <c r="F320" s="126"/>
      <c r="G320" s="390"/>
    </row>
    <row r="321" spans="1:7">
      <c r="A321" s="64"/>
      <c r="B321" s="265" t="s">
        <v>140</v>
      </c>
      <c r="C321" s="266">
        <v>168</v>
      </c>
      <c r="D321" s="71" t="s">
        <v>137</v>
      </c>
      <c r="E321" s="267"/>
      <c r="F321" s="398" t="s">
        <v>11</v>
      </c>
      <c r="G321" s="399">
        <f>C321*E321</f>
        <v>0</v>
      </c>
    </row>
    <row r="322" spans="1:7" ht="14.25">
      <c r="A322" s="64"/>
      <c r="B322" s="65"/>
      <c r="C322" s="250"/>
      <c r="D322" s="88"/>
      <c r="E322" s="269"/>
      <c r="F322" s="389"/>
      <c r="G322" s="390"/>
    </row>
    <row r="323" spans="1:7" ht="39.75">
      <c r="A323" s="64" t="s">
        <v>499</v>
      </c>
      <c r="B323" s="65" t="s">
        <v>597</v>
      </c>
      <c r="C323" s="433"/>
      <c r="D323" s="434"/>
      <c r="E323" s="434"/>
      <c r="F323" s="434"/>
      <c r="G323" s="390"/>
    </row>
    <row r="324" spans="1:7">
      <c r="A324" s="64"/>
      <c r="B324" s="126" t="s">
        <v>596</v>
      </c>
      <c r="C324" s="185"/>
      <c r="D324" s="126"/>
      <c r="E324" s="126"/>
      <c r="F324" s="126"/>
      <c r="G324" s="390"/>
    </row>
    <row r="325" spans="1:7">
      <c r="A325" s="64"/>
      <c r="B325" s="265" t="s">
        <v>140</v>
      </c>
      <c r="C325" s="266">
        <v>168</v>
      </c>
      <c r="D325" s="71" t="s">
        <v>137</v>
      </c>
      <c r="E325" s="267"/>
      <c r="F325" s="398" t="s">
        <v>11</v>
      </c>
      <c r="G325" s="399">
        <f>C325*E325</f>
        <v>0</v>
      </c>
    </row>
    <row r="326" spans="1:7">
      <c r="A326" s="64"/>
      <c r="B326" s="65"/>
      <c r="C326" s="250"/>
      <c r="D326" s="75"/>
      <c r="E326" s="269"/>
      <c r="F326" s="389"/>
      <c r="G326" s="390"/>
    </row>
    <row r="327" spans="1:7" ht="52.5" customHeight="1">
      <c r="A327" s="64" t="s">
        <v>503</v>
      </c>
      <c r="B327" s="65" t="s">
        <v>598</v>
      </c>
      <c r="C327" s="244"/>
      <c r="D327" s="86"/>
      <c r="E327" s="66"/>
      <c r="F327" s="394"/>
      <c r="G327" s="390"/>
    </row>
    <row r="328" spans="1:7" ht="27.75" customHeight="1">
      <c r="A328" s="67"/>
      <c r="B328" s="65" t="s">
        <v>599</v>
      </c>
      <c r="C328" s="244"/>
      <c r="D328" s="86"/>
      <c r="E328" s="66"/>
      <c r="F328" s="394"/>
      <c r="G328" s="390"/>
    </row>
    <row r="329" spans="1:7" ht="25.5">
      <c r="A329" s="64"/>
      <c r="B329" s="400" t="s">
        <v>600</v>
      </c>
      <c r="C329" s="246"/>
      <c r="D329" s="91"/>
      <c r="E329" s="396"/>
      <c r="F329" s="397"/>
      <c r="G329" s="390"/>
    </row>
    <row r="330" spans="1:7">
      <c r="A330" s="64"/>
      <c r="B330" s="265" t="s">
        <v>12</v>
      </c>
      <c r="C330" s="266">
        <v>1</v>
      </c>
      <c r="D330" s="71" t="s">
        <v>137</v>
      </c>
      <c r="E330" s="267"/>
      <c r="F330" s="398" t="s">
        <v>11</v>
      </c>
      <c r="G330" s="399">
        <f>C330*E330</f>
        <v>0</v>
      </c>
    </row>
    <row r="331" spans="1:7" ht="14.25">
      <c r="A331" s="64"/>
      <c r="B331" s="268"/>
      <c r="C331" s="250"/>
      <c r="D331" s="88"/>
      <c r="E331" s="269"/>
      <c r="F331" s="393"/>
      <c r="G331" s="390"/>
    </row>
    <row r="332" spans="1:7" ht="53.25" customHeight="1">
      <c r="A332" s="64" t="s">
        <v>508</v>
      </c>
      <c r="B332" s="65" t="s">
        <v>601</v>
      </c>
      <c r="C332" s="232"/>
      <c r="D332" s="66"/>
      <c r="E332" s="66"/>
      <c r="F332" s="394"/>
      <c r="G332" s="390"/>
    </row>
    <row r="333" spans="1:7" ht="17.25" customHeight="1">
      <c r="A333" s="67"/>
      <c r="B333" s="101" t="s">
        <v>602</v>
      </c>
      <c r="C333" s="232"/>
      <c r="D333" s="66"/>
      <c r="E333" s="66"/>
      <c r="F333" s="394"/>
      <c r="G333" s="390"/>
    </row>
    <row r="334" spans="1:7" ht="14.25">
      <c r="A334" s="64"/>
      <c r="B334" s="65" t="s">
        <v>603</v>
      </c>
      <c r="C334" s="250"/>
      <c r="D334" s="75"/>
      <c r="E334" s="269"/>
      <c r="F334" s="393"/>
      <c r="G334" s="390"/>
    </row>
    <row r="335" spans="1:7">
      <c r="A335" s="64"/>
      <c r="B335" s="265" t="s">
        <v>15</v>
      </c>
      <c r="C335" s="266">
        <v>1</v>
      </c>
      <c r="D335" s="71" t="s">
        <v>137</v>
      </c>
      <c r="E335" s="267"/>
      <c r="F335" s="398" t="s">
        <v>11</v>
      </c>
      <c r="G335" s="399">
        <f>C335*E335</f>
        <v>0</v>
      </c>
    </row>
    <row r="336" spans="1:7">
      <c r="A336" s="64"/>
      <c r="B336" s="65"/>
      <c r="C336" s="250"/>
      <c r="D336" s="75"/>
      <c r="E336" s="269"/>
      <c r="F336" s="389"/>
      <c r="G336" s="390"/>
    </row>
    <row r="337" spans="1:7" ht="14.25">
      <c r="A337" s="64"/>
      <c r="B337" s="268"/>
      <c r="C337" s="250"/>
      <c r="D337" s="88"/>
      <c r="E337" s="269"/>
      <c r="F337" s="393"/>
      <c r="G337" s="390"/>
    </row>
    <row r="338" spans="1:7">
      <c r="A338" s="82"/>
      <c r="B338" s="402" t="s">
        <v>543</v>
      </c>
      <c r="C338" s="403"/>
      <c r="D338" s="404" t="s">
        <v>63</v>
      </c>
      <c r="E338" s="405"/>
      <c r="F338" s="406" t="s">
        <v>11</v>
      </c>
      <c r="G338" s="435">
        <f>SUM(G236:G337)</f>
        <v>0</v>
      </c>
    </row>
    <row r="339" spans="1:7" ht="14.25">
      <c r="A339" s="67"/>
      <c r="B339" s="65"/>
      <c r="C339" s="250"/>
      <c r="D339" s="75"/>
      <c r="E339" s="269"/>
      <c r="F339" s="389"/>
      <c r="G339" s="390"/>
    </row>
    <row r="340" spans="1:7" ht="14.25">
      <c r="A340" s="67"/>
      <c r="B340" s="65"/>
      <c r="C340" s="250"/>
      <c r="D340" s="75"/>
      <c r="E340" s="269"/>
      <c r="F340" s="389"/>
      <c r="G340" s="390"/>
    </row>
    <row r="341" spans="1:7" ht="14.25">
      <c r="A341" s="64"/>
      <c r="B341" s="436" t="s">
        <v>113</v>
      </c>
      <c r="C341" s="250"/>
      <c r="D341" s="75"/>
      <c r="E341" s="269"/>
      <c r="F341" s="389"/>
      <c r="G341" s="390"/>
    </row>
    <row r="342" spans="1:7">
      <c r="A342" s="64"/>
      <c r="B342" s="65"/>
      <c r="C342" s="250"/>
      <c r="D342" s="75"/>
      <c r="E342" s="269"/>
      <c r="F342" s="389"/>
      <c r="G342" s="390"/>
    </row>
    <row r="343" spans="1:7">
      <c r="A343" s="82" t="s">
        <v>604</v>
      </c>
      <c r="B343" s="437" t="s">
        <v>520</v>
      </c>
      <c r="C343" s="438"/>
      <c r="D343" s="111"/>
      <c r="E343" s="269"/>
      <c r="F343" s="389"/>
      <c r="G343" s="390"/>
    </row>
    <row r="344" spans="1:7">
      <c r="A344" s="82"/>
      <c r="B344" s="437"/>
      <c r="C344" s="438"/>
      <c r="D344" s="111"/>
      <c r="E344" s="269"/>
      <c r="F344" s="389"/>
      <c r="G344" s="390"/>
    </row>
    <row r="345" spans="1:7">
      <c r="A345" s="64" t="s">
        <v>521</v>
      </c>
      <c r="B345" s="439" t="s">
        <v>278</v>
      </c>
      <c r="D345" s="111"/>
      <c r="E345" s="102"/>
      <c r="F345" s="389" t="s">
        <v>11</v>
      </c>
      <c r="G345" s="390">
        <f>$G$110</f>
        <v>0</v>
      </c>
    </row>
    <row r="346" spans="1:7" ht="14.25">
      <c r="A346" s="64" t="s">
        <v>542</v>
      </c>
      <c r="B346" s="64" t="s">
        <v>288</v>
      </c>
      <c r="D346" s="88"/>
      <c r="E346" s="102"/>
      <c r="F346" s="389" t="s">
        <v>11</v>
      </c>
      <c r="G346" s="390">
        <f>$G$218</f>
        <v>0</v>
      </c>
    </row>
    <row r="347" spans="1:7">
      <c r="A347" s="126"/>
      <c r="B347" s="65"/>
      <c r="C347" s="250"/>
      <c r="D347" s="75"/>
      <c r="E347" s="269"/>
      <c r="F347" s="389"/>
      <c r="G347" s="390"/>
    </row>
    <row r="348" spans="1:7" ht="14.25">
      <c r="A348" s="440"/>
      <c r="B348" s="441" t="s">
        <v>605</v>
      </c>
      <c r="C348" s="375"/>
      <c r="D348" s="442"/>
      <c r="E348" s="442"/>
      <c r="F348" s="443" t="s">
        <v>11</v>
      </c>
      <c r="G348" s="435">
        <f>SUM(G345:G347)</f>
        <v>0</v>
      </c>
    </row>
    <row r="349" spans="1:7" ht="13.5" thickBot="1">
      <c r="A349" s="64"/>
      <c r="B349" s="65"/>
      <c r="C349" s="250"/>
      <c r="D349" s="75"/>
      <c r="E349" s="269"/>
      <c r="F349" s="389"/>
      <c r="G349" s="390"/>
    </row>
    <row r="350" spans="1:7" ht="15.75" thickBot="1">
      <c r="A350" s="383" t="s">
        <v>606</v>
      </c>
      <c r="B350" s="365" t="s">
        <v>607</v>
      </c>
      <c r="C350" s="366"/>
      <c r="D350" s="367"/>
      <c r="E350" s="444"/>
      <c r="F350" s="368"/>
      <c r="G350" s="445"/>
    </row>
    <row r="351" spans="1:7" ht="13.5" thickBot="1">
      <c r="A351" s="446"/>
      <c r="B351" s="65"/>
      <c r="C351" s="447"/>
      <c r="D351" s="448"/>
      <c r="E351" s="448"/>
      <c r="F351" s="449"/>
      <c r="G351" s="157"/>
    </row>
    <row r="352" spans="1:7" ht="15.75" thickBot="1">
      <c r="A352" s="391" t="s">
        <v>608</v>
      </c>
      <c r="B352" s="450" t="s">
        <v>609</v>
      </c>
      <c r="C352" s="249"/>
      <c r="D352" s="83"/>
      <c r="E352" s="157"/>
      <c r="F352" s="451"/>
      <c r="G352" s="157"/>
    </row>
    <row r="353" spans="1:7">
      <c r="A353" s="153"/>
      <c r="B353" s="452"/>
      <c r="C353" s="190"/>
      <c r="D353" s="138"/>
      <c r="E353" s="152"/>
      <c r="F353" s="138"/>
      <c r="G353" s="157"/>
    </row>
    <row r="354" spans="1:7" ht="27" customHeight="1">
      <c r="A354" s="148" t="s">
        <v>477</v>
      </c>
      <c r="B354" s="115" t="s">
        <v>610</v>
      </c>
      <c r="C354" s="190"/>
      <c r="D354" s="152"/>
      <c r="E354" s="152"/>
      <c r="F354" s="152"/>
      <c r="G354" s="157"/>
    </row>
    <row r="355" spans="1:7" ht="27.75" customHeight="1">
      <c r="A355" s="150"/>
      <c r="B355" s="101" t="s">
        <v>322</v>
      </c>
      <c r="C355" s="190"/>
      <c r="D355" s="152"/>
      <c r="E355" s="152"/>
      <c r="F355" s="152"/>
      <c r="G355" s="157"/>
    </row>
    <row r="356" spans="1:7" ht="51.75" customHeight="1">
      <c r="A356" s="148"/>
      <c r="B356" s="101" t="s">
        <v>323</v>
      </c>
      <c r="C356" s="190"/>
      <c r="D356" s="152"/>
      <c r="E356" s="152"/>
      <c r="F356" s="152"/>
      <c r="G356" s="157"/>
    </row>
    <row r="357" spans="1:7">
      <c r="A357" s="148"/>
      <c r="B357" s="101" t="s">
        <v>324</v>
      </c>
      <c r="C357" s="190"/>
      <c r="D357" s="152"/>
      <c r="E357" s="152"/>
      <c r="F357" s="152"/>
      <c r="G357" s="157"/>
    </row>
    <row r="358" spans="1:7" ht="39.75" customHeight="1">
      <c r="A358" s="153"/>
      <c r="B358" s="101" t="s">
        <v>325</v>
      </c>
      <c r="C358" s="190"/>
      <c r="D358" s="152"/>
      <c r="E358" s="152"/>
      <c r="F358" s="152"/>
      <c r="G358" s="157"/>
    </row>
    <row r="359" spans="1:7" ht="29.25" customHeight="1">
      <c r="A359" s="153"/>
      <c r="B359" s="101" t="s">
        <v>326</v>
      </c>
      <c r="C359" s="190"/>
      <c r="D359" s="152"/>
      <c r="E359" s="152"/>
      <c r="F359" s="152"/>
      <c r="G359" s="157"/>
    </row>
    <row r="360" spans="1:7" ht="53.25" customHeight="1">
      <c r="A360" s="153"/>
      <c r="B360" s="101" t="s">
        <v>327</v>
      </c>
      <c r="C360" s="190"/>
      <c r="D360" s="152"/>
      <c r="E360" s="152"/>
      <c r="F360" s="152"/>
      <c r="G360" s="157"/>
    </row>
    <row r="361" spans="1:7" ht="30" customHeight="1">
      <c r="A361" s="153"/>
      <c r="B361" s="101" t="s">
        <v>328</v>
      </c>
      <c r="C361" s="190"/>
      <c r="D361" s="152"/>
      <c r="E361" s="152"/>
      <c r="F361" s="152"/>
      <c r="G361" s="157"/>
    </row>
    <row r="362" spans="1:7" ht="93.75" customHeight="1">
      <c r="A362" s="153"/>
      <c r="B362" s="101" t="s">
        <v>329</v>
      </c>
      <c r="C362" s="190"/>
      <c r="D362" s="152"/>
      <c r="E362" s="152"/>
      <c r="F362" s="152"/>
      <c r="G362" s="157"/>
    </row>
    <row r="363" spans="1:7" ht="28.5" customHeight="1">
      <c r="A363" s="153"/>
      <c r="B363" s="101" t="s">
        <v>330</v>
      </c>
      <c r="C363" s="190"/>
      <c r="D363" s="152"/>
      <c r="E363" s="152"/>
      <c r="F363" s="152"/>
      <c r="G363" s="157"/>
    </row>
    <row r="364" spans="1:7" ht="81" customHeight="1">
      <c r="A364" s="153"/>
      <c r="B364" s="101" t="s">
        <v>331</v>
      </c>
      <c r="C364" s="190"/>
      <c r="D364" s="152"/>
      <c r="E364" s="152"/>
      <c r="F364" s="152"/>
      <c r="G364" s="157"/>
    </row>
    <row r="365" spans="1:7" ht="78" customHeight="1">
      <c r="A365" s="153"/>
      <c r="B365" s="101" t="s">
        <v>332</v>
      </c>
      <c r="C365" s="190"/>
      <c r="D365" s="138"/>
      <c r="E365" s="152"/>
      <c r="F365" s="138"/>
      <c r="G365" s="157"/>
    </row>
    <row r="366" spans="1:7" ht="41.25" customHeight="1">
      <c r="A366" s="153"/>
      <c r="B366" s="115" t="s">
        <v>333</v>
      </c>
      <c r="C366" s="190"/>
      <c r="D366" s="138"/>
      <c r="E366" s="152"/>
      <c r="F366" s="138"/>
      <c r="G366" s="157"/>
    </row>
    <row r="367" spans="1:7">
      <c r="A367" s="153"/>
      <c r="B367" s="137"/>
      <c r="C367" s="190"/>
      <c r="D367" s="152"/>
      <c r="E367" s="152"/>
      <c r="F367" s="152"/>
      <c r="G367" s="157"/>
    </row>
    <row r="368" spans="1:7" ht="28.5" customHeight="1">
      <c r="A368" s="148" t="s">
        <v>334</v>
      </c>
      <c r="B368" s="115" t="s">
        <v>335</v>
      </c>
      <c r="C368" s="190"/>
      <c r="D368" s="157"/>
      <c r="E368" s="157"/>
      <c r="F368" s="157"/>
      <c r="G368" s="157"/>
    </row>
    <row r="369" spans="1:7">
      <c r="A369" s="64"/>
      <c r="B369" s="158" t="s">
        <v>336</v>
      </c>
      <c r="C369" s="190"/>
      <c r="D369" s="80"/>
      <c r="E369" s="453"/>
      <c r="F369" s="80"/>
      <c r="G369" s="157"/>
    </row>
    <row r="370" spans="1:7">
      <c r="A370" s="64"/>
      <c r="B370" s="101" t="s">
        <v>337</v>
      </c>
      <c r="C370" s="454" t="s">
        <v>383</v>
      </c>
      <c r="D370" s="80"/>
      <c r="E370" s="453"/>
      <c r="F370" s="80"/>
      <c r="G370" s="157"/>
    </row>
    <row r="371" spans="1:7">
      <c r="A371" s="64"/>
      <c r="B371" s="101" t="s">
        <v>338</v>
      </c>
      <c r="C371" s="454" t="s">
        <v>384</v>
      </c>
      <c r="D371" s="80"/>
      <c r="E371" s="453"/>
      <c r="F371" s="80"/>
      <c r="G371" s="157"/>
    </row>
    <row r="372" spans="1:7" ht="25.5">
      <c r="A372" s="64"/>
      <c r="B372" s="101" t="s">
        <v>339</v>
      </c>
      <c r="C372" s="454" t="s">
        <v>383</v>
      </c>
      <c r="D372" s="80"/>
      <c r="E372" s="453"/>
      <c r="F372" s="80"/>
      <c r="G372" s="157"/>
    </row>
    <row r="373" spans="1:7">
      <c r="A373" s="64"/>
      <c r="B373" s="101" t="s">
        <v>340</v>
      </c>
      <c r="C373" s="454" t="s">
        <v>385</v>
      </c>
      <c r="D373" s="80"/>
      <c r="E373" s="453"/>
      <c r="F373" s="80"/>
      <c r="G373" s="157"/>
    </row>
    <row r="374" spans="1:7">
      <c r="A374" s="64"/>
      <c r="B374" s="101" t="s">
        <v>341</v>
      </c>
      <c r="C374" s="454"/>
      <c r="D374" s="80"/>
      <c r="E374" s="453"/>
      <c r="F374" s="80"/>
      <c r="G374" s="157"/>
    </row>
    <row r="375" spans="1:7">
      <c r="A375" s="64"/>
      <c r="B375" s="101" t="s">
        <v>342</v>
      </c>
      <c r="C375" s="454" t="s">
        <v>343</v>
      </c>
      <c r="D375" s="80"/>
      <c r="E375" s="453"/>
      <c r="F375" s="80"/>
      <c r="G375" s="157"/>
    </row>
    <row r="376" spans="1:7">
      <c r="A376" s="64"/>
      <c r="B376" s="115" t="s">
        <v>611</v>
      </c>
      <c r="C376" s="190"/>
      <c r="D376" s="80"/>
      <c r="E376" s="453"/>
      <c r="F376" s="80"/>
      <c r="G376" s="157"/>
    </row>
    <row r="377" spans="1:7">
      <c r="A377" s="148"/>
      <c r="B377" s="369" t="s">
        <v>15</v>
      </c>
      <c r="C377" s="70">
        <v>5</v>
      </c>
      <c r="D377" s="71" t="s">
        <v>137</v>
      </c>
      <c r="E377" s="371"/>
      <c r="F377" s="89" t="s">
        <v>11</v>
      </c>
      <c r="G377" s="371">
        <f>C377*E377</f>
        <v>0</v>
      </c>
    </row>
    <row r="378" spans="1:7">
      <c r="A378" s="153"/>
      <c r="B378" s="137"/>
      <c r="C378" s="190"/>
      <c r="D378" s="138"/>
      <c r="E378" s="152"/>
      <c r="F378" s="138"/>
      <c r="G378" s="157"/>
    </row>
    <row r="379" spans="1:7" ht="25.5">
      <c r="A379" s="148" t="s">
        <v>481</v>
      </c>
      <c r="B379" s="115" t="s">
        <v>612</v>
      </c>
      <c r="C379" s="455"/>
      <c r="D379" s="157"/>
      <c r="E379" s="157"/>
      <c r="F379" s="456"/>
      <c r="G379" s="157"/>
    </row>
    <row r="380" spans="1:7" ht="25.5">
      <c r="A380" s="148"/>
      <c r="B380" s="101" t="s">
        <v>613</v>
      </c>
      <c r="C380" s="455"/>
      <c r="D380" s="157"/>
      <c r="E380" s="157"/>
      <c r="F380" s="456"/>
      <c r="G380" s="157"/>
    </row>
    <row r="381" spans="1:7" ht="14.25">
      <c r="A381" s="148"/>
      <c r="B381" s="101" t="s">
        <v>614</v>
      </c>
      <c r="C381" s="455"/>
      <c r="D381" s="157"/>
      <c r="E381" s="157"/>
      <c r="F381" s="456"/>
      <c r="G381" s="157"/>
    </row>
    <row r="382" spans="1:7" ht="14.25">
      <c r="A382" s="148"/>
      <c r="B382" s="369" t="s">
        <v>23</v>
      </c>
      <c r="C382" s="70">
        <v>0.5</v>
      </c>
      <c r="D382" s="71" t="s">
        <v>137</v>
      </c>
      <c r="E382" s="371"/>
      <c r="F382" s="89" t="s">
        <v>11</v>
      </c>
      <c r="G382" s="371">
        <f>C382*E382</f>
        <v>0</v>
      </c>
    </row>
    <row r="383" spans="1:7">
      <c r="A383" s="153"/>
      <c r="B383" s="137"/>
      <c r="C383" s="190"/>
      <c r="D383" s="138"/>
      <c r="E383" s="152"/>
      <c r="F383" s="138"/>
      <c r="G383" s="157"/>
    </row>
    <row r="384" spans="1:7">
      <c r="A384" s="153"/>
      <c r="B384" s="137"/>
      <c r="C384" s="190"/>
      <c r="D384" s="138"/>
      <c r="E384" s="152"/>
      <c r="F384" s="138"/>
      <c r="G384" s="157"/>
    </row>
    <row r="385" spans="1:7">
      <c r="A385" s="457"/>
      <c r="B385" s="402" t="s">
        <v>609</v>
      </c>
      <c r="C385" s="458" t="s">
        <v>63</v>
      </c>
      <c r="D385" s="459" t="s">
        <v>63</v>
      </c>
      <c r="E385" s="460"/>
      <c r="F385" s="461" t="s">
        <v>11</v>
      </c>
      <c r="G385" s="462">
        <f>SUM(G375:G382)</f>
        <v>0</v>
      </c>
    </row>
    <row r="386" spans="1:7">
      <c r="A386" s="153"/>
      <c r="B386" s="115"/>
      <c r="C386" s="190"/>
      <c r="D386" s="80"/>
      <c r="E386" s="157"/>
      <c r="F386" s="80"/>
      <c r="G386" s="157"/>
    </row>
    <row r="387" spans="1:7" ht="13.5" thickBot="1">
      <c r="A387" s="153"/>
      <c r="B387" s="463"/>
      <c r="C387" s="190"/>
      <c r="D387" s="138"/>
      <c r="E387" s="152"/>
      <c r="F387" s="138"/>
      <c r="G387" s="157"/>
    </row>
    <row r="388" spans="1:7" ht="26.25" thickBot="1">
      <c r="A388" s="391" t="s">
        <v>615</v>
      </c>
      <c r="B388" s="464" t="s">
        <v>616</v>
      </c>
      <c r="C388" s="465"/>
      <c r="D388" s="466"/>
      <c r="E388" s="467"/>
      <c r="F388" s="152"/>
      <c r="G388" s="157"/>
    </row>
    <row r="389" spans="1:7">
      <c r="A389" s="153"/>
      <c r="B389" s="463"/>
      <c r="C389" s="190"/>
      <c r="D389" s="152"/>
      <c r="E389" s="152"/>
      <c r="F389" s="152"/>
      <c r="G389" s="157"/>
    </row>
    <row r="390" spans="1:7" ht="25.5">
      <c r="A390" s="148"/>
      <c r="B390" s="115" t="s">
        <v>617</v>
      </c>
      <c r="C390" s="190"/>
      <c r="D390" s="152"/>
      <c r="E390" s="152"/>
      <c r="F390" s="152"/>
      <c r="G390" s="157"/>
    </row>
    <row r="391" spans="1:7" ht="29.25" customHeight="1">
      <c r="A391" s="153"/>
      <c r="B391" s="115" t="s">
        <v>618</v>
      </c>
      <c r="C391" s="190"/>
      <c r="D391" s="152"/>
      <c r="E391" s="152"/>
      <c r="F391" s="152"/>
      <c r="G391" s="157"/>
    </row>
    <row r="392" spans="1:7" ht="54" customHeight="1">
      <c r="A392" s="153"/>
      <c r="B392" s="115" t="s">
        <v>619</v>
      </c>
      <c r="C392" s="190"/>
      <c r="D392" s="152"/>
      <c r="E392" s="152"/>
      <c r="F392" s="152"/>
      <c r="G392" s="157"/>
    </row>
    <row r="393" spans="1:7" ht="29.25" customHeight="1">
      <c r="A393" s="153"/>
      <c r="B393" s="115" t="s">
        <v>620</v>
      </c>
      <c r="C393" s="190"/>
      <c r="D393" s="152"/>
      <c r="E393" s="152"/>
      <c r="F393" s="152"/>
      <c r="G393" s="157"/>
    </row>
    <row r="394" spans="1:7" ht="117.75" customHeight="1">
      <c r="A394" s="118"/>
      <c r="B394" s="101" t="s">
        <v>621</v>
      </c>
      <c r="C394" s="190"/>
      <c r="D394" s="152"/>
      <c r="E394" s="152"/>
      <c r="F394" s="152"/>
      <c r="G394" s="157"/>
    </row>
    <row r="395" spans="1:7" ht="53.25" customHeight="1">
      <c r="A395" s="153"/>
      <c r="B395" s="115" t="s">
        <v>622</v>
      </c>
      <c r="C395" s="190"/>
      <c r="D395" s="152"/>
      <c r="E395" s="152"/>
      <c r="F395" s="152"/>
      <c r="G395" s="157"/>
    </row>
    <row r="396" spans="1:7" ht="15.75" customHeight="1">
      <c r="A396" s="153"/>
      <c r="B396" s="115" t="s">
        <v>623</v>
      </c>
      <c r="C396" s="190"/>
      <c r="D396" s="152"/>
      <c r="E396" s="152"/>
      <c r="F396" s="152"/>
      <c r="G396" s="157"/>
    </row>
    <row r="397" spans="1:7" ht="41.25" customHeight="1">
      <c r="A397" s="153"/>
      <c r="B397" s="115" t="s">
        <v>624</v>
      </c>
      <c r="C397" s="190"/>
      <c r="D397" s="152"/>
      <c r="E397" s="152"/>
      <c r="F397" s="152"/>
      <c r="G397" s="157"/>
    </row>
    <row r="398" spans="1:7">
      <c r="A398" s="153"/>
      <c r="B398" s="115"/>
      <c r="C398" s="190"/>
      <c r="D398" s="152"/>
      <c r="E398" s="152"/>
      <c r="F398" s="152"/>
      <c r="G398" s="157"/>
    </row>
    <row r="399" spans="1:7">
      <c r="A399" s="153"/>
      <c r="B399" s="115" t="s">
        <v>625</v>
      </c>
      <c r="C399" s="190"/>
      <c r="D399" s="152"/>
      <c r="E399" s="152"/>
      <c r="F399" s="152"/>
      <c r="G399" s="157"/>
    </row>
    <row r="400" spans="1:7" ht="65.25" customHeight="1">
      <c r="A400" s="153"/>
      <c r="B400" s="115" t="s">
        <v>626</v>
      </c>
      <c r="C400" s="190"/>
      <c r="D400" s="152"/>
      <c r="E400" s="152"/>
      <c r="F400" s="152"/>
      <c r="G400" s="157"/>
    </row>
    <row r="401" spans="1:7" ht="41.25" customHeight="1">
      <c r="A401" s="153"/>
      <c r="B401" s="115" t="s">
        <v>627</v>
      </c>
      <c r="C401" s="190"/>
      <c r="D401" s="152"/>
      <c r="E401" s="152"/>
      <c r="F401" s="152"/>
      <c r="G401" s="157"/>
    </row>
    <row r="402" spans="1:7" ht="28.5" customHeight="1">
      <c r="A402" s="153"/>
      <c r="B402" s="115" t="s">
        <v>628</v>
      </c>
      <c r="C402" s="190"/>
      <c r="D402" s="152"/>
      <c r="E402" s="152"/>
      <c r="F402" s="152"/>
      <c r="G402" s="157"/>
    </row>
    <row r="403" spans="1:7">
      <c r="A403" s="153"/>
      <c r="B403" s="463"/>
      <c r="C403" s="190"/>
      <c r="D403" s="152"/>
      <c r="E403" s="152"/>
      <c r="F403" s="152"/>
      <c r="G403" s="157"/>
    </row>
    <row r="404" spans="1:7" ht="38.25">
      <c r="A404" s="148" t="s">
        <v>477</v>
      </c>
      <c r="B404" s="101" t="s">
        <v>629</v>
      </c>
      <c r="C404" s="190"/>
      <c r="D404" s="138"/>
      <c r="E404" s="152"/>
      <c r="F404" s="138"/>
      <c r="G404" s="157"/>
    </row>
    <row r="405" spans="1:7" ht="89.25">
      <c r="A405" s="153"/>
      <c r="B405" s="101" t="s">
        <v>630</v>
      </c>
      <c r="C405" s="190"/>
      <c r="D405" s="138"/>
      <c r="E405" s="152"/>
      <c r="F405" s="138"/>
      <c r="G405" s="157"/>
    </row>
    <row r="406" spans="1:7" ht="63.75">
      <c r="A406" s="153"/>
      <c r="B406" s="101" t="s">
        <v>631</v>
      </c>
      <c r="C406" s="190"/>
      <c r="D406" s="138"/>
      <c r="E406" s="152"/>
      <c r="F406" s="138"/>
      <c r="G406" s="157"/>
    </row>
    <row r="407" spans="1:7" ht="38.25">
      <c r="A407" s="468"/>
      <c r="B407" s="101" t="s">
        <v>632</v>
      </c>
      <c r="C407" s="190"/>
      <c r="D407" s="138"/>
      <c r="E407" s="152"/>
      <c r="F407" s="138"/>
      <c r="G407" s="157"/>
    </row>
    <row r="408" spans="1:7" ht="38.25">
      <c r="A408" s="153"/>
      <c r="B408" s="101" t="s">
        <v>633</v>
      </c>
      <c r="C408" s="190"/>
      <c r="D408" s="138"/>
      <c r="E408" s="152"/>
      <c r="F408" s="138"/>
      <c r="G408" s="157"/>
    </row>
    <row r="409" spans="1:7" ht="51">
      <c r="A409" s="153"/>
      <c r="B409" s="101" t="s">
        <v>634</v>
      </c>
      <c r="C409" s="190"/>
      <c r="D409" s="138"/>
      <c r="E409" s="152"/>
      <c r="F409" s="138"/>
      <c r="G409" s="157"/>
    </row>
    <row r="410" spans="1:7" ht="142.5" customHeight="1">
      <c r="A410" s="153"/>
      <c r="B410" s="115" t="s">
        <v>635</v>
      </c>
      <c r="C410" s="190"/>
      <c r="D410" s="138"/>
      <c r="E410" s="152"/>
      <c r="F410" s="138"/>
      <c r="G410" s="157"/>
    </row>
    <row r="411" spans="1:7" ht="41.25" customHeight="1">
      <c r="A411" s="153"/>
      <c r="B411" s="101" t="s">
        <v>636</v>
      </c>
      <c r="C411" s="190"/>
      <c r="D411" s="138"/>
      <c r="E411" s="152"/>
      <c r="F411" s="138"/>
      <c r="G411" s="157"/>
    </row>
    <row r="412" spans="1:7" ht="51">
      <c r="A412" s="153"/>
      <c r="B412" s="115" t="s">
        <v>637</v>
      </c>
      <c r="C412" s="190"/>
      <c r="D412" s="138"/>
      <c r="E412" s="152"/>
      <c r="F412" s="138"/>
      <c r="G412" s="469"/>
    </row>
    <row r="413" spans="1:7">
      <c r="A413" s="153"/>
      <c r="B413" s="137"/>
      <c r="C413" s="190"/>
      <c r="D413" s="138"/>
      <c r="E413" s="152"/>
      <c r="F413" s="138"/>
      <c r="G413" s="469"/>
    </row>
    <row r="414" spans="1:7" ht="38.25">
      <c r="A414" s="148" t="s">
        <v>334</v>
      </c>
      <c r="B414" s="115" t="s">
        <v>638</v>
      </c>
      <c r="C414" s="253"/>
      <c r="D414" s="138"/>
      <c r="E414" s="152"/>
      <c r="F414" s="138"/>
      <c r="G414" s="157"/>
    </row>
    <row r="415" spans="1:7">
      <c r="A415" s="468"/>
      <c r="B415" s="115" t="s">
        <v>639</v>
      </c>
      <c r="C415" s="190"/>
      <c r="D415" s="80"/>
      <c r="E415" s="157"/>
      <c r="F415" s="80"/>
      <c r="G415" s="157"/>
    </row>
    <row r="416" spans="1:7">
      <c r="A416" s="169"/>
      <c r="B416" s="170" t="s">
        <v>362</v>
      </c>
      <c r="C416" s="470"/>
      <c r="D416" s="471"/>
      <c r="E416" s="469"/>
      <c r="F416" s="471"/>
      <c r="G416" s="157"/>
    </row>
    <row r="417" spans="1:7">
      <c r="A417" s="169"/>
      <c r="B417" s="170" t="s">
        <v>640</v>
      </c>
      <c r="C417" s="470"/>
      <c r="D417" s="171"/>
      <c r="E417" s="472"/>
      <c r="F417" s="171"/>
      <c r="G417" s="157"/>
    </row>
    <row r="418" spans="1:7">
      <c r="A418" s="169"/>
      <c r="B418" s="170" t="s">
        <v>641</v>
      </c>
      <c r="C418" s="470"/>
      <c r="D418" s="471"/>
      <c r="E418" s="469"/>
      <c r="F418" s="471"/>
      <c r="G418" s="469"/>
    </row>
    <row r="419" spans="1:7">
      <c r="A419" s="169"/>
      <c r="B419" s="170" t="s">
        <v>642</v>
      </c>
      <c r="C419" s="470"/>
      <c r="D419" s="471"/>
      <c r="E419" s="469"/>
      <c r="F419" s="471"/>
      <c r="G419" s="469"/>
    </row>
    <row r="420" spans="1:7">
      <c r="A420" s="153"/>
      <c r="B420" s="369" t="s">
        <v>140</v>
      </c>
      <c r="C420" s="70">
        <v>152</v>
      </c>
      <c r="D420" s="71" t="s">
        <v>137</v>
      </c>
      <c r="E420" s="371"/>
      <c r="F420" s="89" t="s">
        <v>11</v>
      </c>
      <c r="G420" s="371">
        <f>C420*E420</f>
        <v>0</v>
      </c>
    </row>
    <row r="421" spans="1:7">
      <c r="A421" s="153"/>
      <c r="B421" s="137"/>
      <c r="C421" s="190"/>
      <c r="D421" s="80"/>
      <c r="E421" s="152"/>
      <c r="F421" s="138"/>
      <c r="G421" s="157"/>
    </row>
    <row r="422" spans="1:7" ht="27" customHeight="1">
      <c r="A422" s="148" t="s">
        <v>481</v>
      </c>
      <c r="B422" s="115" t="s">
        <v>354</v>
      </c>
      <c r="C422" s="253"/>
      <c r="D422" s="163"/>
      <c r="E422" s="473"/>
      <c r="F422" s="163"/>
      <c r="G422" s="157"/>
    </row>
    <row r="423" spans="1:7" ht="27.75" customHeight="1">
      <c r="A423" s="148"/>
      <c r="B423" s="101" t="s">
        <v>643</v>
      </c>
      <c r="C423" s="190"/>
      <c r="D423" s="138"/>
      <c r="E423" s="152"/>
      <c r="F423" s="138"/>
      <c r="G423" s="157"/>
    </row>
    <row r="424" spans="1:7" ht="39.75" customHeight="1">
      <c r="A424" s="148"/>
      <c r="B424" s="101" t="s">
        <v>355</v>
      </c>
      <c r="C424" s="190"/>
      <c r="D424" s="138"/>
      <c r="E424" s="152"/>
      <c r="F424" s="138"/>
      <c r="G424" s="157"/>
    </row>
    <row r="425" spans="1:7" ht="27.75" customHeight="1">
      <c r="A425" s="148"/>
      <c r="B425" s="101" t="s">
        <v>356</v>
      </c>
      <c r="C425" s="190"/>
      <c r="D425" s="138"/>
      <c r="E425" s="152"/>
      <c r="F425" s="138"/>
      <c r="G425" s="157"/>
    </row>
    <row r="426" spans="1:7" ht="15" customHeight="1">
      <c r="A426" s="150"/>
      <c r="B426" s="101" t="s">
        <v>644</v>
      </c>
      <c r="C426" s="190"/>
      <c r="D426" s="152"/>
      <c r="E426" s="152"/>
      <c r="F426" s="152"/>
      <c r="G426" s="157"/>
    </row>
    <row r="427" spans="1:7" ht="52.5" customHeight="1">
      <c r="A427" s="148"/>
      <c r="B427" s="101" t="s">
        <v>357</v>
      </c>
      <c r="C427" s="190"/>
      <c r="D427" s="138"/>
      <c r="E427" s="152"/>
      <c r="F427" s="138"/>
      <c r="G427" s="157"/>
    </row>
    <row r="428" spans="1:7" ht="103.5" customHeight="1">
      <c r="A428" s="153"/>
      <c r="B428" s="101" t="s">
        <v>358</v>
      </c>
      <c r="C428" s="190"/>
      <c r="D428" s="138"/>
      <c r="E428" s="152"/>
      <c r="F428" s="138"/>
      <c r="G428" s="157"/>
    </row>
    <row r="429" spans="1:7" ht="29.25" customHeight="1">
      <c r="A429" s="153"/>
      <c r="B429" s="101" t="s">
        <v>359</v>
      </c>
      <c r="C429" s="190"/>
      <c r="D429" s="138"/>
      <c r="E429" s="152"/>
      <c r="F429" s="138"/>
      <c r="G429" s="157"/>
    </row>
    <row r="430" spans="1:7" ht="25.5">
      <c r="A430" s="153"/>
      <c r="B430" s="101" t="s">
        <v>360</v>
      </c>
      <c r="C430" s="190"/>
      <c r="D430" s="138"/>
      <c r="E430" s="152"/>
      <c r="F430" s="138"/>
      <c r="G430" s="157"/>
    </row>
    <row r="431" spans="1:7">
      <c r="A431" s="153"/>
      <c r="B431" s="137"/>
      <c r="C431" s="190"/>
      <c r="D431" s="138"/>
      <c r="E431" s="152"/>
      <c r="F431" s="138"/>
      <c r="G431" s="157"/>
    </row>
    <row r="432" spans="1:7" ht="29.25" customHeight="1">
      <c r="A432" s="148" t="s">
        <v>645</v>
      </c>
      <c r="B432" s="101" t="s">
        <v>646</v>
      </c>
      <c r="C432" s="190"/>
      <c r="D432" s="157"/>
      <c r="E432" s="277"/>
      <c r="F432" s="157"/>
      <c r="G432" s="157"/>
    </row>
    <row r="433" spans="1:7">
      <c r="A433" s="148"/>
      <c r="B433" s="369" t="s">
        <v>15</v>
      </c>
      <c r="C433" s="70">
        <v>5</v>
      </c>
      <c r="D433" s="71" t="s">
        <v>137</v>
      </c>
      <c r="E433" s="371"/>
      <c r="F433" s="89" t="s">
        <v>11</v>
      </c>
      <c r="G433" s="371">
        <f>C433*E433</f>
        <v>0</v>
      </c>
    </row>
    <row r="434" spans="1:7">
      <c r="A434" s="148"/>
      <c r="B434" s="101"/>
      <c r="C434" s="190"/>
      <c r="D434" s="80"/>
      <c r="E434" s="157"/>
      <c r="F434" s="80"/>
      <c r="G434" s="157"/>
    </row>
    <row r="435" spans="1:7" ht="29.25" customHeight="1">
      <c r="A435" s="167"/>
      <c r="B435" s="101" t="s">
        <v>361</v>
      </c>
      <c r="C435" s="474"/>
      <c r="D435" s="168"/>
      <c r="E435" s="168"/>
      <c r="F435" s="168"/>
      <c r="G435" s="157"/>
    </row>
    <row r="436" spans="1:7" ht="13.5" customHeight="1">
      <c r="A436" s="169"/>
      <c r="B436" s="170" t="s">
        <v>362</v>
      </c>
      <c r="C436" s="470"/>
      <c r="D436" s="171"/>
      <c r="E436" s="472"/>
      <c r="F436" s="171"/>
      <c r="G436" s="157"/>
    </row>
    <row r="437" spans="1:7" ht="17.25" customHeight="1">
      <c r="A437" s="169"/>
      <c r="B437" s="170" t="s">
        <v>363</v>
      </c>
      <c r="C437" s="470"/>
      <c r="D437" s="171"/>
      <c r="E437" s="472"/>
      <c r="F437" s="171"/>
      <c r="G437" s="157"/>
    </row>
    <row r="438" spans="1:7">
      <c r="A438" s="169"/>
      <c r="B438" s="170" t="s">
        <v>364</v>
      </c>
      <c r="C438" s="470"/>
      <c r="D438" s="171"/>
      <c r="E438" s="472"/>
      <c r="F438" s="171"/>
      <c r="G438" s="157"/>
    </row>
    <row r="439" spans="1:7">
      <c r="A439" s="169"/>
      <c r="B439" s="170" t="s">
        <v>365</v>
      </c>
      <c r="C439" s="470"/>
      <c r="D439" s="171"/>
      <c r="E439" s="472"/>
      <c r="F439" s="171"/>
      <c r="G439" s="157"/>
    </row>
    <row r="440" spans="1:7">
      <c r="A440" s="153"/>
      <c r="B440" s="137"/>
      <c r="C440" s="190"/>
      <c r="D440" s="138"/>
      <c r="E440" s="152"/>
      <c r="F440" s="138"/>
      <c r="G440" s="157"/>
    </row>
    <row r="441" spans="1:7" ht="25.5">
      <c r="A441" s="148" t="s">
        <v>482</v>
      </c>
      <c r="B441" s="101" t="s">
        <v>647</v>
      </c>
      <c r="C441" s="190"/>
      <c r="D441" s="157"/>
      <c r="E441" s="277"/>
      <c r="F441" s="157"/>
      <c r="G441" s="157"/>
    </row>
    <row r="442" spans="1:7" ht="17.25" customHeight="1">
      <c r="A442" s="148"/>
      <c r="B442" s="101" t="s">
        <v>241</v>
      </c>
      <c r="C442" s="190"/>
      <c r="D442" s="157"/>
      <c r="E442" s="277"/>
      <c r="F442" s="157"/>
      <c r="G442" s="157"/>
    </row>
    <row r="443" spans="1:7">
      <c r="A443" s="148"/>
      <c r="B443" s="369" t="s">
        <v>15</v>
      </c>
      <c r="C443" s="70">
        <v>1</v>
      </c>
      <c r="D443" s="71" t="s">
        <v>137</v>
      </c>
      <c r="E443" s="371"/>
      <c r="F443" s="89" t="s">
        <v>11</v>
      </c>
      <c r="G443" s="371">
        <f>C443*E443</f>
        <v>0</v>
      </c>
    </row>
    <row r="444" spans="1:7">
      <c r="A444" s="169"/>
      <c r="B444" s="137"/>
      <c r="C444" s="188"/>
      <c r="D444" s="123"/>
      <c r="E444" s="475"/>
      <c r="F444" s="123"/>
      <c r="G444" s="157"/>
    </row>
    <row r="445" spans="1:7" ht="25.5">
      <c r="A445" s="457"/>
      <c r="B445" s="402" t="s">
        <v>616</v>
      </c>
      <c r="C445" s="458"/>
      <c r="D445" s="459" t="s">
        <v>63</v>
      </c>
      <c r="E445" s="460"/>
      <c r="F445" s="461" t="s">
        <v>11</v>
      </c>
      <c r="G445" s="462">
        <f>SUM(G410:G443)</f>
        <v>0</v>
      </c>
    </row>
    <row r="446" spans="1:7">
      <c r="A446" s="153"/>
      <c r="B446" s="463"/>
      <c r="C446" s="190"/>
      <c r="D446" s="138"/>
      <c r="E446" s="152"/>
      <c r="F446" s="138"/>
      <c r="G446" s="157"/>
    </row>
    <row r="447" spans="1:7" ht="13.5" thickBot="1">
      <c r="A447" s="153"/>
      <c r="B447" s="137"/>
      <c r="C447" s="190"/>
      <c r="D447" s="138"/>
      <c r="E447" s="152"/>
      <c r="F447" s="138"/>
      <c r="G447" s="157"/>
    </row>
    <row r="448" spans="1:7" ht="13.5" thickBot="1">
      <c r="A448" s="391" t="s">
        <v>648</v>
      </c>
      <c r="B448" s="450" t="s">
        <v>81</v>
      </c>
      <c r="C448" s="465"/>
      <c r="D448" s="466"/>
      <c r="E448" s="467"/>
      <c r="F448" s="138"/>
      <c r="G448" s="157"/>
    </row>
    <row r="449" spans="1:7" ht="18">
      <c r="A449" s="476"/>
      <c r="B449" s="477"/>
      <c r="C449" s="190"/>
      <c r="D449" s="152"/>
      <c r="E449" s="152"/>
      <c r="F449" s="152"/>
      <c r="G449" s="157"/>
    </row>
    <row r="450" spans="1:7" ht="29.25" customHeight="1">
      <c r="A450" s="64" t="s">
        <v>477</v>
      </c>
      <c r="B450" s="115" t="s">
        <v>649</v>
      </c>
      <c r="C450" s="183"/>
      <c r="D450" s="94"/>
      <c r="E450" s="390"/>
      <c r="F450" s="93"/>
      <c r="G450" s="102"/>
    </row>
    <row r="451" spans="1:7" ht="195" customHeight="1">
      <c r="A451" s="64"/>
      <c r="B451" s="101" t="s">
        <v>650</v>
      </c>
      <c r="C451" s="183"/>
      <c r="D451" s="94"/>
      <c r="E451" s="390"/>
      <c r="F451" s="93"/>
      <c r="G451" s="102"/>
    </row>
    <row r="452" spans="1:7" ht="16.5" customHeight="1">
      <c r="A452" s="64"/>
      <c r="B452" s="94" t="s">
        <v>651</v>
      </c>
      <c r="C452" s="183"/>
      <c r="D452" s="94"/>
      <c r="E452" s="390"/>
      <c r="F452" s="93"/>
      <c r="G452" s="102"/>
    </row>
    <row r="453" spans="1:7" ht="14.25">
      <c r="A453" s="69"/>
      <c r="B453" s="413" t="s">
        <v>16</v>
      </c>
      <c r="C453" s="266">
        <v>157</v>
      </c>
      <c r="D453" s="71" t="s">
        <v>137</v>
      </c>
      <c r="E453" s="430"/>
      <c r="F453" s="89" t="s">
        <v>11</v>
      </c>
      <c r="G453" s="371">
        <f>C453*E453</f>
        <v>0</v>
      </c>
    </row>
    <row r="454" spans="1:7" ht="14.25">
      <c r="A454" s="69"/>
      <c r="B454" s="415"/>
      <c r="C454" s="478"/>
      <c r="D454" s="90"/>
      <c r="E454" s="390"/>
      <c r="F454" s="80"/>
      <c r="G454" s="157"/>
    </row>
    <row r="455" spans="1:7">
      <c r="A455" s="64" t="s">
        <v>481</v>
      </c>
      <c r="B455" s="115" t="s">
        <v>652</v>
      </c>
      <c r="C455" s="183"/>
      <c r="D455" s="94"/>
      <c r="E455" s="390"/>
      <c r="F455" s="93"/>
      <c r="G455" s="102"/>
    </row>
    <row r="456" spans="1:7" ht="132.75" customHeight="1">
      <c r="A456" s="64"/>
      <c r="B456" s="101" t="s">
        <v>653</v>
      </c>
      <c r="C456" s="183"/>
      <c r="D456" s="94"/>
      <c r="E456" s="390"/>
      <c r="F456" s="93"/>
      <c r="G456" s="102"/>
    </row>
    <row r="457" spans="1:7">
      <c r="A457" s="64"/>
      <c r="B457" s="94" t="s">
        <v>651</v>
      </c>
      <c r="C457" s="183"/>
      <c r="D457" s="94"/>
      <c r="E457" s="390"/>
      <c r="F457" s="93"/>
      <c r="G457" s="102"/>
    </row>
    <row r="458" spans="1:7" ht="14.25">
      <c r="A458" s="69"/>
      <c r="B458" s="413" t="s">
        <v>16</v>
      </c>
      <c r="C458" s="266">
        <v>157</v>
      </c>
      <c r="D458" s="71" t="s">
        <v>137</v>
      </c>
      <c r="E458" s="430"/>
      <c r="F458" s="89" t="s">
        <v>11</v>
      </c>
      <c r="G458" s="371">
        <f>C458*E458</f>
        <v>0</v>
      </c>
    </row>
    <row r="459" spans="1:7" ht="14.25">
      <c r="A459" s="69"/>
      <c r="B459" s="415"/>
      <c r="C459" s="250"/>
      <c r="D459" s="75"/>
      <c r="E459" s="432"/>
      <c r="F459" s="80"/>
      <c r="G459" s="157"/>
    </row>
    <row r="460" spans="1:7">
      <c r="A460" s="457"/>
      <c r="B460" s="402" t="s">
        <v>654</v>
      </c>
      <c r="C460" s="458"/>
      <c r="D460" s="459" t="s">
        <v>63</v>
      </c>
      <c r="E460" s="460"/>
      <c r="F460" s="461" t="s">
        <v>11</v>
      </c>
      <c r="G460" s="479">
        <f>SUM(G451:G458)</f>
        <v>0</v>
      </c>
    </row>
    <row r="461" spans="1:7">
      <c r="A461" s="153"/>
      <c r="B461" s="137"/>
      <c r="C461" s="190"/>
      <c r="D461" s="138"/>
      <c r="E461" s="152"/>
      <c r="F461" s="138"/>
      <c r="G461" s="157"/>
    </row>
    <row r="462" spans="1:7">
      <c r="A462" s="153"/>
      <c r="B462" s="137"/>
      <c r="C462" s="190"/>
      <c r="D462" s="138"/>
      <c r="E462" s="152"/>
      <c r="F462" s="138"/>
      <c r="G462" s="157"/>
    </row>
    <row r="463" spans="1:7">
      <c r="A463" s="153"/>
      <c r="B463" s="137"/>
      <c r="C463" s="190"/>
      <c r="D463" s="138"/>
      <c r="E463" s="152"/>
      <c r="F463" s="138"/>
      <c r="G463" s="157"/>
    </row>
    <row r="464" spans="1:7">
      <c r="A464" s="153"/>
      <c r="B464" s="137"/>
      <c r="C464" s="190"/>
      <c r="D464" s="138"/>
      <c r="E464" s="152"/>
      <c r="F464" s="138"/>
      <c r="G464" s="469"/>
    </row>
    <row r="465" spans="1:7">
      <c r="A465" s="118"/>
      <c r="B465" s="137"/>
      <c r="C465" s="190"/>
      <c r="D465" s="138"/>
      <c r="E465" s="152"/>
      <c r="F465" s="138"/>
      <c r="G465" s="157"/>
    </row>
    <row r="466" spans="1:7" ht="14.25">
      <c r="A466" s="64"/>
      <c r="B466" s="480" t="s">
        <v>113</v>
      </c>
      <c r="C466" s="250"/>
      <c r="D466" s="75"/>
      <c r="E466" s="157"/>
      <c r="F466" s="80"/>
      <c r="G466" s="157"/>
    </row>
    <row r="467" spans="1:7">
      <c r="A467" s="64"/>
      <c r="B467" s="101"/>
      <c r="C467" s="250"/>
      <c r="D467" s="75"/>
      <c r="E467" s="157"/>
      <c r="F467" s="80"/>
      <c r="G467" s="157"/>
    </row>
    <row r="468" spans="1:7">
      <c r="A468" s="82" t="s">
        <v>655</v>
      </c>
      <c r="B468" s="115" t="s">
        <v>607</v>
      </c>
      <c r="C468" s="438"/>
      <c r="D468" s="111"/>
      <c r="E468" s="157"/>
      <c r="F468" s="80"/>
      <c r="G468" s="157"/>
    </row>
    <row r="469" spans="1:7">
      <c r="A469" s="82"/>
      <c r="B469" s="115"/>
      <c r="C469" s="438"/>
      <c r="D469" s="111"/>
      <c r="E469" s="157"/>
      <c r="F469" s="80"/>
      <c r="G469" s="157"/>
    </row>
    <row r="470" spans="1:7">
      <c r="A470" s="64" t="s">
        <v>608</v>
      </c>
      <c r="B470" s="101" t="s">
        <v>609</v>
      </c>
      <c r="D470" s="111"/>
      <c r="E470" s="390"/>
      <c r="F470" s="80" t="s">
        <v>11</v>
      </c>
      <c r="G470" s="157">
        <f>$G$107</f>
        <v>0</v>
      </c>
    </row>
    <row r="471" spans="1:7" ht="25.5">
      <c r="A471" s="64" t="s">
        <v>615</v>
      </c>
      <c r="B471" s="101" t="s">
        <v>616</v>
      </c>
      <c r="D471" s="111"/>
      <c r="E471" s="481"/>
      <c r="F471" s="80" t="s">
        <v>11</v>
      </c>
      <c r="G471" s="157">
        <f>$G$167</f>
        <v>0</v>
      </c>
    </row>
    <row r="472" spans="1:7">
      <c r="A472" s="64" t="s">
        <v>656</v>
      </c>
      <c r="B472" s="101" t="s">
        <v>81</v>
      </c>
      <c r="C472" s="482"/>
      <c r="D472" s="483"/>
      <c r="E472" s="390"/>
      <c r="F472" s="80" t="s">
        <v>11</v>
      </c>
      <c r="G472" s="157">
        <f>$G$182</f>
        <v>0</v>
      </c>
    </row>
    <row r="473" spans="1:7">
      <c r="A473" s="126"/>
      <c r="B473" s="101"/>
      <c r="C473" s="250"/>
      <c r="D473" s="75"/>
      <c r="E473" s="157"/>
      <c r="F473" s="80"/>
      <c r="G473" s="157"/>
    </row>
    <row r="474" spans="1:7" ht="14.25">
      <c r="A474" s="484"/>
      <c r="B474" s="441" t="s">
        <v>657</v>
      </c>
      <c r="C474" s="485"/>
      <c r="D474" s="442"/>
      <c r="E474" s="486"/>
      <c r="F474" s="487" t="s">
        <v>11</v>
      </c>
      <c r="G474" s="488">
        <f>SUM(G470:G472)</f>
        <v>0</v>
      </c>
    </row>
    <row r="475" spans="1:7" ht="12" customHeight="1">
      <c r="A475" s="118"/>
      <c r="B475" s="137"/>
      <c r="C475" s="190"/>
      <c r="D475" s="138"/>
      <c r="E475" s="152"/>
      <c r="F475" s="138"/>
      <c r="G475" s="157"/>
    </row>
    <row r="476" spans="1:7">
      <c r="A476" s="118"/>
      <c r="B476" s="137"/>
      <c r="C476" s="190"/>
      <c r="D476" s="138"/>
      <c r="E476" s="152"/>
      <c r="F476" s="138"/>
      <c r="G476" s="157"/>
    </row>
    <row r="477" spans="1:7">
      <c r="A477" s="118"/>
      <c r="B477" s="137"/>
      <c r="C477" s="190"/>
      <c r="D477" s="138"/>
      <c r="E477" s="152"/>
      <c r="F477" s="138"/>
      <c r="G477" s="157"/>
    </row>
    <row r="478" spans="1:7">
      <c r="A478" s="118"/>
      <c r="B478" s="137"/>
      <c r="C478" s="190"/>
      <c r="D478" s="138"/>
      <c r="E478" s="152"/>
      <c r="F478" s="138"/>
      <c r="G478" s="157"/>
    </row>
    <row r="479" spans="1:7">
      <c r="A479" s="118"/>
      <c r="B479" s="137"/>
      <c r="C479" s="190"/>
      <c r="D479" s="138"/>
      <c r="E479" s="152"/>
      <c r="F479" s="138"/>
      <c r="G479" s="157"/>
    </row>
    <row r="480" spans="1:7">
      <c r="A480" s="118"/>
      <c r="B480" s="137"/>
      <c r="C480" s="190"/>
      <c r="D480" s="138"/>
      <c r="E480" s="152"/>
      <c r="F480" s="138"/>
      <c r="G480" s="157"/>
    </row>
    <row r="481" spans="1:7">
      <c r="A481" s="118"/>
      <c r="B481" s="137"/>
      <c r="C481" s="190"/>
      <c r="D481" s="138"/>
      <c r="E481" s="152"/>
      <c r="F481" s="138"/>
      <c r="G481" s="157"/>
    </row>
    <row r="482" spans="1:7">
      <c r="A482" s="118"/>
      <c r="B482" s="137"/>
      <c r="C482" s="190"/>
      <c r="D482" s="138"/>
      <c r="E482" s="152"/>
      <c r="F482" s="138"/>
      <c r="G482" s="157"/>
    </row>
    <row r="483" spans="1:7">
      <c r="A483" s="118"/>
      <c r="B483" s="137"/>
      <c r="C483" s="190"/>
      <c r="D483" s="138"/>
      <c r="E483" s="152"/>
      <c r="F483" s="138"/>
      <c r="G483" s="157"/>
    </row>
    <row r="484" spans="1:7">
      <c r="A484" s="118"/>
      <c r="B484" s="137"/>
      <c r="C484" s="190"/>
      <c r="D484" s="138"/>
      <c r="E484" s="152"/>
      <c r="F484" s="138"/>
      <c r="G484" s="157"/>
    </row>
    <row r="485" spans="1:7" ht="15">
      <c r="A485" s="489"/>
      <c r="B485" s="490"/>
      <c r="C485" s="80"/>
      <c r="D485" s="491"/>
    </row>
    <row r="486" spans="1:7" ht="18">
      <c r="A486" s="495"/>
      <c r="B486" s="495" t="s">
        <v>658</v>
      </c>
      <c r="C486" s="496"/>
      <c r="D486" s="491"/>
    </row>
    <row r="487" spans="1:7" ht="15">
      <c r="A487" s="409"/>
      <c r="B487" s="67"/>
      <c r="C487" s="79"/>
      <c r="D487" s="491"/>
    </row>
    <row r="488" spans="1:7" ht="15">
      <c r="A488" s="409"/>
      <c r="B488" s="67"/>
      <c r="C488" s="79"/>
      <c r="D488" s="491"/>
    </row>
    <row r="489" spans="1:7" ht="15">
      <c r="A489" s="497" t="s">
        <v>2</v>
      </c>
      <c r="B489" s="609" t="s">
        <v>659</v>
      </c>
      <c r="C489" s="79"/>
      <c r="D489" s="491"/>
    </row>
    <row r="490" spans="1:7" ht="14.25">
      <c r="A490" s="67"/>
      <c r="B490" s="498" t="s">
        <v>660</v>
      </c>
      <c r="C490" s="604" t="s">
        <v>750</v>
      </c>
      <c r="D490" s="610"/>
      <c r="E490" s="611"/>
      <c r="F490" s="612"/>
      <c r="G490" s="613">
        <f>G112</f>
        <v>0</v>
      </c>
    </row>
    <row r="491" spans="1:7" ht="15">
      <c r="A491" s="497"/>
      <c r="B491" s="497"/>
      <c r="C491" s="79"/>
      <c r="D491" s="606"/>
      <c r="E491" s="605"/>
    </row>
    <row r="492" spans="1:7" ht="15">
      <c r="A492" s="497" t="s">
        <v>4</v>
      </c>
      <c r="B492" s="497" t="s">
        <v>18</v>
      </c>
      <c r="C492" s="79"/>
      <c r="D492" s="606"/>
      <c r="E492" s="605"/>
    </row>
    <row r="493" spans="1:7" ht="14.25">
      <c r="A493" s="67"/>
      <c r="B493" s="498" t="s">
        <v>660</v>
      </c>
      <c r="C493" s="604" t="s">
        <v>750</v>
      </c>
      <c r="D493" s="610"/>
      <c r="E493" s="611"/>
      <c r="F493" s="612"/>
      <c r="G493" s="613">
        <f>G190</f>
        <v>0</v>
      </c>
    </row>
    <row r="494" spans="1:7" ht="15">
      <c r="A494" s="67"/>
      <c r="B494" s="67"/>
      <c r="C494" s="79"/>
      <c r="D494" s="606"/>
      <c r="E494" s="605"/>
    </row>
    <row r="495" spans="1:7" ht="15">
      <c r="A495" s="497" t="s">
        <v>604</v>
      </c>
      <c r="B495" s="497" t="s">
        <v>520</v>
      </c>
      <c r="C495" s="499"/>
      <c r="D495" s="606"/>
      <c r="E495" s="605"/>
    </row>
    <row r="496" spans="1:7">
      <c r="A496" s="64" t="s">
        <v>521</v>
      </c>
      <c r="B496" s="439" t="s">
        <v>278</v>
      </c>
      <c r="C496" s="80" t="s">
        <v>11</v>
      </c>
      <c r="D496" s="607"/>
      <c r="E496" s="605"/>
    </row>
    <row r="497" spans="1:7">
      <c r="A497" s="64" t="s">
        <v>542</v>
      </c>
      <c r="B497" s="64" t="s">
        <v>288</v>
      </c>
      <c r="C497" s="80" t="s">
        <v>11</v>
      </c>
      <c r="D497" s="607"/>
      <c r="E497" s="605"/>
    </row>
    <row r="498" spans="1:7" ht="15">
      <c r="A498" s="67"/>
      <c r="B498" s="615"/>
      <c r="C498" s="616"/>
      <c r="D498" s="606"/>
      <c r="E498" s="605"/>
    </row>
    <row r="499" spans="1:7" ht="14.25">
      <c r="A499" s="67"/>
      <c r="B499" s="498" t="s">
        <v>661</v>
      </c>
      <c r="C499" s="604" t="s">
        <v>750</v>
      </c>
      <c r="D499" s="610"/>
      <c r="E499" s="611"/>
      <c r="F499" s="612"/>
      <c r="G499" s="613">
        <f>G348</f>
        <v>0</v>
      </c>
    </row>
    <row r="500" spans="1:7" ht="15">
      <c r="A500" s="409"/>
      <c r="B500" s="67"/>
      <c r="C500" s="79"/>
      <c r="D500" s="606"/>
      <c r="E500" s="605"/>
    </row>
    <row r="501" spans="1:7" ht="15">
      <c r="A501" s="497" t="s">
        <v>655</v>
      </c>
      <c r="B501" s="497" t="s">
        <v>607</v>
      </c>
      <c r="C501" s="499"/>
      <c r="D501" s="606"/>
      <c r="E501" s="605"/>
    </row>
    <row r="502" spans="1:7">
      <c r="A502" s="64" t="s">
        <v>608</v>
      </c>
      <c r="B502" s="101" t="s">
        <v>609</v>
      </c>
      <c r="C502" s="80" t="s">
        <v>11</v>
      </c>
      <c r="D502" s="607"/>
      <c r="E502" s="605"/>
    </row>
    <row r="503" spans="1:7" ht="25.5">
      <c r="A503" s="64" t="s">
        <v>615</v>
      </c>
      <c r="B503" s="101" t="s">
        <v>662</v>
      </c>
      <c r="C503" s="80" t="s">
        <v>11</v>
      </c>
      <c r="D503" s="607"/>
      <c r="E503" s="605"/>
    </row>
    <row r="504" spans="1:7">
      <c r="A504" s="64" t="s">
        <v>648</v>
      </c>
      <c r="B504" s="126" t="s">
        <v>81</v>
      </c>
      <c r="C504" s="80" t="s">
        <v>11</v>
      </c>
      <c r="D504" s="607"/>
      <c r="E504" s="605"/>
    </row>
    <row r="505" spans="1:7" ht="14.25">
      <c r="A505" s="67"/>
      <c r="B505" s="498" t="s">
        <v>663</v>
      </c>
      <c r="C505" s="604" t="s">
        <v>750</v>
      </c>
      <c r="D505" s="610"/>
      <c r="E505" s="611"/>
      <c r="F505" s="612"/>
      <c r="G505" s="613">
        <f>'VODOVOD I KANALIZACIJA'!G474</f>
        <v>0</v>
      </c>
    </row>
    <row r="506" spans="1:7" ht="14.25">
      <c r="A506" s="67"/>
    </row>
    <row r="507" spans="1:7" ht="15">
      <c r="A507" s="618"/>
      <c r="B507" s="609" t="s">
        <v>660</v>
      </c>
      <c r="C507" s="619" t="s">
        <v>750</v>
      </c>
      <c r="D507" s="608"/>
      <c r="E507" s="605"/>
      <c r="F507" s="614"/>
      <c r="G507" s="620">
        <f>SUM(G490:G505)</f>
        <v>0</v>
      </c>
    </row>
    <row r="508" spans="1:7" ht="15.75" thickBot="1">
      <c r="A508" s="617"/>
      <c r="B508" s="621" t="s">
        <v>751</v>
      </c>
      <c r="C508" s="622" t="s">
        <v>750</v>
      </c>
      <c r="D508" s="623"/>
      <c r="E508" s="624"/>
      <c r="F508" s="625"/>
      <c r="G508" s="626">
        <f>G507*1.25/100</f>
        <v>0</v>
      </c>
    </row>
    <row r="509" spans="1:7" ht="15">
      <c r="B509" s="609" t="s">
        <v>664</v>
      </c>
      <c r="C509" s="619" t="s">
        <v>750</v>
      </c>
      <c r="G509" s="620">
        <f>SUM(G507:G508)</f>
        <v>0</v>
      </c>
    </row>
  </sheetData>
  <mergeCells count="20">
    <mergeCell ref="B4:H4"/>
    <mergeCell ref="B6:H6"/>
    <mergeCell ref="B8:H8"/>
    <mergeCell ref="B10:H10"/>
    <mergeCell ref="B12:H12"/>
    <mergeCell ref="B27:H27"/>
    <mergeCell ref="B14:H14"/>
    <mergeCell ref="B16:H16"/>
    <mergeCell ref="B18:H18"/>
    <mergeCell ref="B20:H20"/>
    <mergeCell ref="B23:H23"/>
    <mergeCell ref="B25:H25"/>
    <mergeCell ref="B41:H41"/>
    <mergeCell ref="B43:H43"/>
    <mergeCell ref="B29:H29"/>
    <mergeCell ref="B31:H31"/>
    <mergeCell ref="B33:H33"/>
    <mergeCell ref="B35:H35"/>
    <mergeCell ref="B37:H37"/>
    <mergeCell ref="B39:H39"/>
  </mergeCells>
  <pageMargins left="0.7" right="0.7" top="0.75" bottom="0.75" header="0.3" footer="0.3"/>
  <pageSetup paperSize="9" scale="86" orientation="portrait" r:id="rId1"/>
  <headerFooter>
    <oddFooter>&amp;R&amp;P</oddFooter>
  </headerFooter>
  <rowBreaks count="3" manualBreakCount="3">
    <brk id="409" max="6" man="1"/>
    <brk id="436" max="7" man="1"/>
    <brk id="474" max="16383" man="1"/>
  </rowBreaks>
  <legacyDrawing r:id="rId2"/>
  <oleObjects>
    <oleObject progId="Equation.3" shapeId="2049" r:id="rId3"/>
    <oleObject progId="Equation.3" shapeId="2050" r:id="rId4"/>
    <oleObject progId="Equation.3" shapeId="2051" r:id="rId5"/>
    <oleObject progId="Equation.3" shapeId="2052" r:id="rId6"/>
  </oleObjects>
</worksheet>
</file>

<file path=xl/worksheets/sheet4.xml><?xml version="1.0" encoding="utf-8"?>
<worksheet xmlns="http://schemas.openxmlformats.org/spreadsheetml/2006/main" xmlns:r="http://schemas.openxmlformats.org/officeDocument/2006/relationships">
  <dimension ref="A1:F148"/>
  <sheetViews>
    <sheetView view="pageBreakPreview" zoomScaleNormal="100" zoomScaleSheetLayoutView="100" workbookViewId="0">
      <selection activeCell="F80" sqref="F80:F111"/>
    </sheetView>
  </sheetViews>
  <sheetFormatPr defaultRowHeight="12.75"/>
  <cols>
    <col min="1" max="1" width="6.140625" customWidth="1"/>
    <col min="2" max="2" width="41.5703125" customWidth="1"/>
    <col min="3" max="3" width="6" customWidth="1"/>
    <col min="4" max="4" width="7" customWidth="1"/>
    <col min="5" max="5" width="14.28515625" customWidth="1"/>
    <col min="6" max="6" width="13" customWidth="1"/>
  </cols>
  <sheetData>
    <row r="1" spans="1:6" ht="18">
      <c r="A1" s="645" t="s">
        <v>476</v>
      </c>
      <c r="B1" s="644"/>
    </row>
    <row r="3" spans="1:6" ht="25.5">
      <c r="A3" s="503" t="s">
        <v>665</v>
      </c>
      <c r="B3" s="504" t="s">
        <v>666</v>
      </c>
      <c r="C3" s="504" t="s">
        <v>667</v>
      </c>
      <c r="D3" s="504" t="s">
        <v>668</v>
      </c>
      <c r="E3" s="504" t="s">
        <v>669</v>
      </c>
      <c r="F3" s="505" t="s">
        <v>670</v>
      </c>
    </row>
    <row r="4" spans="1:6" ht="27" customHeight="1">
      <c r="A4" s="506" t="s">
        <v>671</v>
      </c>
      <c r="B4" s="507" t="s">
        <v>672</v>
      </c>
      <c r="C4" s="507"/>
      <c r="D4" s="507"/>
      <c r="E4" s="507"/>
      <c r="F4" s="508"/>
    </row>
    <row r="5" spans="1:6">
      <c r="A5" s="509"/>
      <c r="B5" s="510"/>
      <c r="C5" s="511"/>
      <c r="D5" s="512"/>
      <c r="E5" s="513"/>
      <c r="F5" s="514"/>
    </row>
    <row r="6" spans="1:6" ht="22.5" customHeight="1">
      <c r="A6" s="515" t="str">
        <f>1&amp;"."</f>
        <v>1.</v>
      </c>
      <c r="B6" s="516" t="s">
        <v>673</v>
      </c>
      <c r="C6" s="517" t="s">
        <v>16</v>
      </c>
      <c r="D6" s="518">
        <v>475</v>
      </c>
      <c r="E6" s="519"/>
      <c r="F6" s="520">
        <f>D6*E6</f>
        <v>0</v>
      </c>
    </row>
    <row r="7" spans="1:6">
      <c r="A7" s="515"/>
      <c r="B7" s="516"/>
      <c r="C7" s="521"/>
      <c r="D7" s="522"/>
      <c r="E7" s="523"/>
      <c r="F7" s="524"/>
    </row>
    <row r="8" spans="1:6">
      <c r="A8" s="515"/>
      <c r="B8" s="516"/>
      <c r="C8" s="521"/>
      <c r="D8" s="522"/>
      <c r="E8" s="523"/>
      <c r="F8" s="524"/>
    </row>
    <row r="9" spans="1:6" ht="77.25" customHeight="1">
      <c r="A9" s="525" t="str">
        <f>COUNTIF($A$5:A8,"*")+1&amp;"."</f>
        <v>2.</v>
      </c>
      <c r="B9" s="596" t="s">
        <v>674</v>
      </c>
      <c r="C9" s="517"/>
      <c r="D9" s="518"/>
      <c r="E9" s="519"/>
      <c r="F9" s="520"/>
    </row>
    <row r="10" spans="1:6" ht="15.75" customHeight="1">
      <c r="A10" s="515"/>
      <c r="B10" s="526" t="str">
        <f>"presjek 1-1("&amp;H10&amp;"x"&amp;I10&amp;" cm), l="&amp;J10&amp;" m"</f>
        <v>presjek 1-1(x cm), l= m</v>
      </c>
      <c r="C10" s="527" t="s">
        <v>675</v>
      </c>
      <c r="D10" s="528">
        <v>72</v>
      </c>
      <c r="E10" s="529"/>
      <c r="F10" s="530"/>
    </row>
    <row r="11" spans="1:6" ht="15" customHeight="1">
      <c r="A11" s="515"/>
      <c r="B11" s="526" t="str">
        <f>"presjek 2-2("&amp;H11&amp;"x"&amp;I11&amp;" + "&amp;L11&amp;"x"&amp;M11&amp;" cm), l="&amp;J11&amp;" m"</f>
        <v>presjek 2-2(x + x cm), l= m</v>
      </c>
      <c r="C11" s="527" t="s">
        <v>675</v>
      </c>
      <c r="D11" s="528">
        <v>95</v>
      </c>
      <c r="E11" s="529"/>
      <c r="F11" s="530"/>
    </row>
    <row r="12" spans="1:6" ht="17.25" customHeight="1">
      <c r="A12" s="515"/>
      <c r="B12" s="531" t="str">
        <f>"prekopi("&amp;H12&amp;"x"&amp;I12&amp;" + "&amp;L12&amp;"x"&amp;M12&amp;" cm), l="&amp;J12&amp;" m"</f>
        <v>prekopi(x + x cm), l= m</v>
      </c>
      <c r="C12" s="532" t="s">
        <v>675</v>
      </c>
      <c r="D12" s="533">
        <v>7.8</v>
      </c>
      <c r="E12" s="534"/>
      <c r="F12" s="535"/>
    </row>
    <row r="13" spans="1:6" ht="15">
      <c r="A13" s="515"/>
      <c r="B13" s="536" t="s">
        <v>676</v>
      </c>
      <c r="C13" s="537" t="s">
        <v>675</v>
      </c>
      <c r="D13" s="538">
        <f>SUM(D10:D12)</f>
        <v>174.8</v>
      </c>
      <c r="E13" s="539"/>
      <c r="F13" s="540">
        <f>D13*E13</f>
        <v>0</v>
      </c>
    </row>
    <row r="14" spans="1:6">
      <c r="A14" s="515"/>
      <c r="B14" s="541"/>
      <c r="C14" s="517"/>
      <c r="D14" s="518"/>
      <c r="E14" s="519"/>
      <c r="F14" s="520"/>
    </row>
    <row r="15" spans="1:6" ht="41.25" customHeight="1">
      <c r="A15" s="515" t="str">
        <f>COUNTIF($A$5:A14,"*")+1&amp;"."</f>
        <v>3.</v>
      </c>
      <c r="B15" s="596" t="s">
        <v>677</v>
      </c>
      <c r="C15" s="517"/>
      <c r="D15" s="518"/>
      <c r="E15" s="519"/>
      <c r="F15" s="520"/>
    </row>
    <row r="16" spans="1:6">
      <c r="A16" s="515"/>
      <c r="B16" s="516"/>
      <c r="C16" s="517"/>
      <c r="D16" s="518"/>
      <c r="E16" s="519"/>
      <c r="F16" s="520"/>
    </row>
    <row r="17" spans="1:6" ht="18.75" customHeight="1">
      <c r="A17" s="515"/>
      <c r="B17" s="526" t="str">
        <f>"presjek 1-1("&amp;H17&amp;"x"&amp;I17&amp;" cm), l="&amp;J17&amp;" m"</f>
        <v>presjek 1-1(x cm), l= m</v>
      </c>
      <c r="C17" s="527" t="s">
        <v>675</v>
      </c>
      <c r="D17" s="528">
        <v>22.5</v>
      </c>
      <c r="E17" s="529"/>
      <c r="F17" s="530"/>
    </row>
    <row r="18" spans="1:6" ht="19.5" customHeight="1">
      <c r="A18" s="515"/>
      <c r="B18" s="531" t="str">
        <f>"presjek 2-2("&amp;H18&amp;"x"&amp;I18&amp;" cm), l="&amp;J18&amp;" m"</f>
        <v>presjek 2-2(x cm), l= m</v>
      </c>
      <c r="C18" s="532" t="s">
        <v>675</v>
      </c>
      <c r="D18" s="533">
        <v>24</v>
      </c>
      <c r="E18" s="534"/>
      <c r="F18" s="535"/>
    </row>
    <row r="19" spans="1:6" ht="15">
      <c r="A19" s="515"/>
      <c r="B19" s="536" t="s">
        <v>676</v>
      </c>
      <c r="C19" s="537" t="s">
        <v>675</v>
      </c>
      <c r="D19" s="538">
        <v>46.5</v>
      </c>
      <c r="E19" s="539"/>
      <c r="F19" s="540">
        <f>D19*E19</f>
        <v>0</v>
      </c>
    </row>
    <row r="20" spans="1:6">
      <c r="A20" s="515"/>
      <c r="B20" s="541"/>
      <c r="C20" s="517"/>
      <c r="D20" s="518"/>
      <c r="E20" s="519"/>
      <c r="F20" s="520"/>
    </row>
    <row r="21" spans="1:6" ht="26.25" customHeight="1">
      <c r="A21" s="515" t="str">
        <f>COUNTIF($A$5:A20,"*")+1&amp;"."</f>
        <v>4.</v>
      </c>
      <c r="B21" s="596" t="s">
        <v>678</v>
      </c>
      <c r="C21" s="517"/>
      <c r="D21" s="518"/>
      <c r="E21" s="519"/>
      <c r="F21" s="520"/>
    </row>
    <row r="22" spans="1:6" ht="19.5" customHeight="1">
      <c r="A22" s="515"/>
      <c r="B22" s="516" t="s">
        <v>679</v>
      </c>
      <c r="C22" s="517"/>
      <c r="D22" s="518"/>
      <c r="E22" s="519"/>
      <c r="F22" s="520"/>
    </row>
    <row r="23" spans="1:6" ht="19.5" customHeight="1">
      <c r="A23" s="515"/>
      <c r="B23" s="531" t="str">
        <f>"prekopi, l=3x"&amp;J23&amp;" m"</f>
        <v>prekopi, l=3x m</v>
      </c>
      <c r="C23" s="532" t="s">
        <v>16</v>
      </c>
      <c r="D23" s="533">
        <v>30</v>
      </c>
      <c r="E23" s="534"/>
      <c r="F23" s="535"/>
    </row>
    <row r="24" spans="1:6">
      <c r="A24" s="515"/>
      <c r="B24" s="536" t="s">
        <v>676</v>
      </c>
      <c r="C24" s="537" t="s">
        <v>680</v>
      </c>
      <c r="D24" s="538">
        <v>30</v>
      </c>
      <c r="E24" s="539"/>
      <c r="F24" s="540">
        <f>D24*E24</f>
        <v>0</v>
      </c>
    </row>
    <row r="25" spans="1:6">
      <c r="A25" s="515"/>
      <c r="B25" s="541"/>
      <c r="C25" s="517"/>
      <c r="D25" s="518"/>
      <c r="E25" s="519"/>
      <c r="F25" s="520"/>
    </row>
    <row r="26" spans="1:6" ht="42" customHeight="1">
      <c r="A26" s="515" t="str">
        <f>COUNTIF($A$5:A25,"*")+1&amp;"."</f>
        <v>5.</v>
      </c>
      <c r="B26" s="596" t="s">
        <v>681</v>
      </c>
      <c r="C26" s="517"/>
      <c r="D26" s="518"/>
      <c r="E26" s="519"/>
      <c r="F26" s="520"/>
    </row>
    <row r="27" spans="1:6" ht="17.25" customHeight="1">
      <c r="A27" s="515"/>
      <c r="B27" s="516" t="s">
        <v>682</v>
      </c>
      <c r="C27" s="517"/>
      <c r="D27" s="518"/>
      <c r="E27" s="519"/>
      <c r="F27" s="520"/>
    </row>
    <row r="28" spans="1:6" ht="13.5" customHeight="1">
      <c r="A28" s="515"/>
      <c r="B28" s="531" t="str">
        <f>"prekopi("&amp;H28&amp;"x"&amp;I28&amp;" cm), l="&amp;J28&amp;" m"</f>
        <v>prekopi(x cm), l= m</v>
      </c>
      <c r="C28" s="532" t="s">
        <v>683</v>
      </c>
      <c r="D28" s="533">
        <v>2.5</v>
      </c>
      <c r="E28" s="534"/>
      <c r="F28" s="535"/>
    </row>
    <row r="29" spans="1:6" ht="15">
      <c r="A29" s="515"/>
      <c r="B29" s="536" t="s">
        <v>676</v>
      </c>
      <c r="C29" s="537" t="s">
        <v>675</v>
      </c>
      <c r="D29" s="538">
        <v>2.5</v>
      </c>
      <c r="E29" s="539"/>
      <c r="F29" s="540">
        <f>D29*E29</f>
        <v>0</v>
      </c>
    </row>
    <row r="30" spans="1:6">
      <c r="A30" s="515"/>
      <c r="B30" s="541"/>
      <c r="C30" s="517"/>
      <c r="D30" s="518"/>
      <c r="E30" s="519"/>
      <c r="F30" s="520"/>
    </row>
    <row r="31" spans="1:6" ht="28.5" customHeight="1">
      <c r="A31" s="515" t="str">
        <f>COUNTIF($A$5:A30,"*")+1&amp;"."</f>
        <v>6.</v>
      </c>
      <c r="B31" s="596" t="s">
        <v>684</v>
      </c>
      <c r="C31" s="517"/>
      <c r="D31" s="518"/>
      <c r="E31" s="519"/>
      <c r="F31" s="520"/>
    </row>
    <row r="32" spans="1:6">
      <c r="A32" s="515"/>
      <c r="B32" s="542"/>
      <c r="C32" s="543"/>
      <c r="D32" s="544"/>
      <c r="E32" s="545"/>
      <c r="F32" s="546"/>
    </row>
    <row r="33" spans="1:6" ht="18.75" customHeight="1">
      <c r="A33" s="547"/>
      <c r="B33" s="531" t="str">
        <f>"presjek 2-2("&amp;H33&amp;"x"&amp;I33&amp;" cm), l="&amp;J33&amp;" m"</f>
        <v>presjek 2-2(x cm), l= m</v>
      </c>
      <c r="C33" s="532" t="s">
        <v>675</v>
      </c>
      <c r="D33" s="533">
        <v>34.6</v>
      </c>
      <c r="E33" s="534"/>
      <c r="F33" s="535"/>
    </row>
    <row r="34" spans="1:6" ht="15">
      <c r="A34" s="515"/>
      <c r="B34" s="536" t="s">
        <v>676</v>
      </c>
      <c r="C34" s="537" t="s">
        <v>675</v>
      </c>
      <c r="D34" s="538">
        <v>34.6</v>
      </c>
      <c r="E34" s="539"/>
      <c r="F34" s="540">
        <f>D34*E34</f>
        <v>0</v>
      </c>
    </row>
    <row r="35" spans="1:6">
      <c r="A35" s="515"/>
      <c r="B35" s="536"/>
      <c r="C35" s="537"/>
      <c r="D35" s="538"/>
      <c r="E35" s="539"/>
      <c r="F35" s="540"/>
    </row>
    <row r="36" spans="1:6" ht="30" customHeight="1">
      <c r="A36" s="515" t="str">
        <f>COUNTIF($A$5:A35,"*")+1&amp;"."</f>
        <v>7.</v>
      </c>
      <c r="B36" s="596" t="s">
        <v>685</v>
      </c>
      <c r="C36" s="517"/>
      <c r="D36" s="518"/>
      <c r="E36" s="519"/>
      <c r="F36" s="520"/>
    </row>
    <row r="37" spans="1:6" ht="15.75" customHeight="1">
      <c r="A37" s="515"/>
      <c r="B37" s="531" t="str">
        <f>"prekopi("&amp;H37&amp;"x"&amp;I37&amp;" cm), l="&amp;J37&amp;" m"</f>
        <v>prekopi(x cm), l= m</v>
      </c>
      <c r="C37" s="532" t="s">
        <v>683</v>
      </c>
      <c r="D37" s="533">
        <v>3.1</v>
      </c>
      <c r="E37" s="534"/>
      <c r="F37" s="535"/>
    </row>
    <row r="38" spans="1:6" ht="15">
      <c r="A38" s="515"/>
      <c r="B38" s="536" t="s">
        <v>676</v>
      </c>
      <c r="C38" s="537" t="s">
        <v>675</v>
      </c>
      <c r="D38" s="538">
        <v>3.1</v>
      </c>
      <c r="E38" s="539"/>
      <c r="F38" s="540">
        <f>D38*E38</f>
        <v>0</v>
      </c>
    </row>
    <row r="39" spans="1:6">
      <c r="A39" s="515"/>
      <c r="B39" s="536"/>
      <c r="C39" s="537"/>
      <c r="D39" s="538"/>
      <c r="E39" s="539"/>
      <c r="F39" s="540"/>
    </row>
    <row r="40" spans="1:6" ht="33.75" customHeight="1">
      <c r="A40" s="515" t="str">
        <f>COUNTIF($A$5:A39,"*")+1&amp;"."</f>
        <v>8.</v>
      </c>
      <c r="B40" s="516" t="s">
        <v>686</v>
      </c>
      <c r="C40" s="517"/>
      <c r="D40" s="518"/>
      <c r="E40" s="519"/>
      <c r="F40" s="520"/>
    </row>
    <row r="41" spans="1:6" ht="23.25" customHeight="1">
      <c r="A41" s="515"/>
      <c r="B41" s="531" t="str">
        <f>"presjek 2-2("&amp;H41&amp;"x"&amp;I41&amp;" cm), l="&amp;J41&amp;" m"</f>
        <v>presjek 2-2(x cm), l= m</v>
      </c>
      <c r="C41" s="532" t="s">
        <v>675</v>
      </c>
      <c r="D41" s="533">
        <v>14.4</v>
      </c>
      <c r="E41" s="534"/>
      <c r="F41" s="535"/>
    </row>
    <row r="42" spans="1:6" ht="15">
      <c r="A42" s="515"/>
      <c r="B42" s="536" t="s">
        <v>676</v>
      </c>
      <c r="C42" s="537" t="s">
        <v>675</v>
      </c>
      <c r="D42" s="538">
        <f>SUM(D41:D41)</f>
        <v>14.4</v>
      </c>
      <c r="E42" s="539"/>
      <c r="F42" s="540">
        <f>D42*E42</f>
        <v>0</v>
      </c>
    </row>
    <row r="43" spans="1:6" ht="25.5" customHeight="1">
      <c r="A43" s="515" t="str">
        <f>COUNTIF($A$5:A42,"*")+1&amp;"."</f>
        <v>9.</v>
      </c>
      <c r="B43" s="596" t="s">
        <v>687</v>
      </c>
      <c r="C43" s="517"/>
      <c r="D43" s="518"/>
      <c r="E43" s="519"/>
      <c r="F43" s="520"/>
    </row>
    <row r="44" spans="1:6" ht="15.75" customHeight="1">
      <c r="A44" s="515"/>
      <c r="B44" s="531" t="str">
        <f>"presjek 1-1("&amp;H44&amp;"cm x l), l="&amp;J44&amp;" m"</f>
        <v>presjek 1-1(cm x l), l= m</v>
      </c>
      <c r="C44" s="532" t="s">
        <v>688</v>
      </c>
      <c r="D44" s="533">
        <v>90</v>
      </c>
      <c r="E44" s="534"/>
      <c r="F44" s="535"/>
    </row>
    <row r="45" spans="1:6" ht="15">
      <c r="A45" s="515"/>
      <c r="B45" s="536" t="s">
        <v>676</v>
      </c>
      <c r="C45" s="537" t="s">
        <v>688</v>
      </c>
      <c r="D45" s="538">
        <f>D44</f>
        <v>90</v>
      </c>
      <c r="E45" s="539"/>
      <c r="F45" s="540">
        <f>D45*E45</f>
        <v>0</v>
      </c>
    </row>
    <row r="46" spans="1:6">
      <c r="A46" s="515"/>
      <c r="B46" s="536"/>
      <c r="C46" s="537"/>
      <c r="D46" s="538"/>
      <c r="E46" s="539"/>
      <c r="F46" s="540"/>
    </row>
    <row r="47" spans="1:6" ht="79.5" customHeight="1">
      <c r="A47" s="515" t="str">
        <f>COUNTIF($A$5:A46,"*")+1&amp;"."</f>
        <v>10.</v>
      </c>
      <c r="B47" s="596" t="s">
        <v>689</v>
      </c>
      <c r="C47" s="517"/>
      <c r="D47" s="518"/>
      <c r="E47" s="519"/>
      <c r="F47" s="520"/>
    </row>
    <row r="48" spans="1:6">
      <c r="A48" s="515"/>
      <c r="B48" s="542"/>
      <c r="C48" s="543"/>
      <c r="D48" s="544"/>
      <c r="E48" s="545"/>
      <c r="F48" s="546"/>
    </row>
    <row r="49" spans="1:6" ht="16.5" customHeight="1">
      <c r="A49" s="515"/>
      <c r="B49" s="531" t="str">
        <f>"presjek 1-1("&amp;H49&amp;"x"&amp;I49&amp;" cm), l="&amp;J49&amp;" m"</f>
        <v>presjek 1-1(x cm), l= m</v>
      </c>
      <c r="C49" s="532" t="s">
        <v>675</v>
      </c>
      <c r="D49" s="533">
        <v>49.5</v>
      </c>
      <c r="E49" s="534"/>
      <c r="F49" s="535"/>
    </row>
    <row r="50" spans="1:6" ht="15">
      <c r="A50" s="515"/>
      <c r="B50" s="536" t="s">
        <v>676</v>
      </c>
      <c r="C50" s="537" t="s">
        <v>675</v>
      </c>
      <c r="D50" s="538">
        <f>SUM(D49:D49)</f>
        <v>49.5</v>
      </c>
      <c r="E50" s="539"/>
      <c r="F50" s="540">
        <f>D50*E50</f>
        <v>0</v>
      </c>
    </row>
    <row r="51" spans="1:6">
      <c r="A51" s="515"/>
      <c r="B51" s="536"/>
      <c r="C51" s="537"/>
      <c r="D51" s="538"/>
      <c r="E51" s="539"/>
      <c r="F51" s="540"/>
    </row>
    <row r="52" spans="1:6" ht="67.5" customHeight="1">
      <c r="A52" s="515" t="str">
        <f>COUNTIF($A$5:A51,"*")+1&amp;"."</f>
        <v>11.</v>
      </c>
      <c r="B52" s="596" t="s">
        <v>690</v>
      </c>
      <c r="C52" s="517"/>
      <c r="D52" s="518"/>
      <c r="E52" s="519"/>
      <c r="F52" s="520"/>
    </row>
    <row r="53" spans="1:6" ht="17.25" customHeight="1">
      <c r="A53" s="515"/>
      <c r="B53" s="526" t="str">
        <f>"presjek 1-1("&amp;H53&amp;"x"&amp;I53&amp;" cm), l="&amp;J53&amp;" m"</f>
        <v>presjek 1-1(x cm), l= m</v>
      </c>
      <c r="C53" s="527" t="s">
        <v>675</v>
      </c>
      <c r="D53" s="528">
        <v>22.5</v>
      </c>
      <c r="E53" s="529"/>
      <c r="F53" s="530"/>
    </row>
    <row r="54" spans="1:6" ht="21" customHeight="1">
      <c r="A54" s="515"/>
      <c r="B54" s="526" t="str">
        <f>"presjek 2-2("&amp;H54&amp;"x"&amp;I54&amp;" + "&amp;L54&amp;"x"&amp;M54&amp;" cm), l="&amp;J54&amp;" m"</f>
        <v>presjek 2-2(x + x cm), l= m</v>
      </c>
      <c r="C54" s="527" t="s">
        <v>675</v>
      </c>
      <c r="D54" s="528">
        <v>95</v>
      </c>
      <c r="E54" s="529"/>
      <c r="F54" s="530"/>
    </row>
    <row r="55" spans="1:6" ht="18" customHeight="1">
      <c r="A55" s="515"/>
      <c r="B55" s="531" t="str">
        <f>"prekopi("&amp;H55&amp;"x"&amp;I55&amp;" + "&amp;L55&amp;"x"&amp;M55&amp;" cm), l="&amp;J55&amp;" m"</f>
        <v>prekopi(x + x cm), l= m</v>
      </c>
      <c r="C55" s="532" t="s">
        <v>675</v>
      </c>
      <c r="D55" s="533">
        <v>7.8</v>
      </c>
      <c r="E55" s="534"/>
      <c r="F55" s="535"/>
    </row>
    <row r="56" spans="1:6" ht="15">
      <c r="A56" s="515"/>
      <c r="B56" s="536" t="s">
        <v>676</v>
      </c>
      <c r="C56" s="537" t="s">
        <v>675</v>
      </c>
      <c r="D56" s="538">
        <f>SUM(D53:D55)</f>
        <v>125.3</v>
      </c>
      <c r="E56" s="539"/>
      <c r="F56" s="540">
        <f>D56*E56</f>
        <v>0</v>
      </c>
    </row>
    <row r="57" spans="1:6">
      <c r="A57" s="515"/>
      <c r="B57" s="536"/>
      <c r="C57" s="537"/>
      <c r="D57" s="538"/>
      <c r="E57" s="539"/>
      <c r="F57" s="540"/>
    </row>
    <row r="58" spans="1:6" ht="102.75" customHeight="1">
      <c r="A58" s="515" t="str">
        <f>COUNTIF($A$5:A57,"*")+1&amp;"."</f>
        <v>12.</v>
      </c>
      <c r="B58" s="596" t="s">
        <v>747</v>
      </c>
      <c r="C58" s="597" t="s">
        <v>15</v>
      </c>
      <c r="D58" s="598">
        <v>9</v>
      </c>
      <c r="E58" s="599"/>
      <c r="F58" s="600">
        <f>D58*E58</f>
        <v>0</v>
      </c>
    </row>
    <row r="59" spans="1:6">
      <c r="A59" s="515"/>
      <c r="B59" s="541"/>
      <c r="C59" s="517"/>
      <c r="D59" s="518"/>
      <c r="E59" s="519"/>
      <c r="F59" s="520"/>
    </row>
    <row r="60" spans="1:6" ht="15">
      <c r="A60" s="548"/>
      <c r="B60" s="665" t="s">
        <v>691</v>
      </c>
      <c r="C60" s="665"/>
      <c r="D60" s="665"/>
      <c r="E60" s="665"/>
      <c r="F60" s="549">
        <f>SUM(F6:F59)</f>
        <v>0</v>
      </c>
    </row>
    <row r="61" spans="1:6">
      <c r="A61" s="550"/>
      <c r="B61" s="551"/>
      <c r="C61" s="552"/>
      <c r="D61" s="553"/>
      <c r="E61" s="554"/>
      <c r="F61" s="555"/>
    </row>
    <row r="62" spans="1:6" ht="24.75" customHeight="1">
      <c r="A62" s="556" t="s">
        <v>692</v>
      </c>
      <c r="B62" s="507" t="s">
        <v>693</v>
      </c>
      <c r="C62" s="507"/>
      <c r="D62" s="507"/>
      <c r="E62" s="507"/>
      <c r="F62" s="508"/>
    </row>
    <row r="63" spans="1:6">
      <c r="A63" s="515"/>
      <c r="B63" s="541"/>
      <c r="C63" s="517"/>
      <c r="D63" s="518"/>
      <c r="E63" s="519"/>
      <c r="F63" s="520"/>
    </row>
    <row r="64" spans="1:6" ht="82.5" customHeight="1">
      <c r="A64" s="515" t="str">
        <f>COUNTIF($A$62:A63,"*")+1&amp;"."</f>
        <v>2.</v>
      </c>
      <c r="B64" s="601" t="s">
        <v>748</v>
      </c>
      <c r="C64" s="597" t="s">
        <v>15</v>
      </c>
      <c r="D64" s="598">
        <v>11</v>
      </c>
      <c r="E64" s="599"/>
      <c r="F64" s="600">
        <f>D64*E64</f>
        <v>0</v>
      </c>
    </row>
    <row r="65" spans="1:6">
      <c r="A65" s="515"/>
      <c r="B65" s="516"/>
      <c r="C65" s="517"/>
      <c r="D65" s="518"/>
      <c r="E65" s="519"/>
      <c r="F65" s="520"/>
    </row>
    <row r="66" spans="1:6" ht="51" customHeight="1">
      <c r="A66" s="515" t="str">
        <f>COUNTIF($A$62:A65,"*")+1&amp;"."</f>
        <v>3.</v>
      </c>
      <c r="B66" s="596" t="s">
        <v>694</v>
      </c>
      <c r="C66" s="597" t="s">
        <v>16</v>
      </c>
      <c r="D66" s="598">
        <v>80</v>
      </c>
      <c r="E66" s="599"/>
      <c r="F66" s="600">
        <f>D66*E66</f>
        <v>0</v>
      </c>
    </row>
    <row r="67" spans="1:6">
      <c r="A67" s="515"/>
      <c r="B67" s="541"/>
      <c r="C67" s="517"/>
      <c r="D67" s="518"/>
      <c r="E67" s="519"/>
      <c r="F67" s="520"/>
    </row>
    <row r="68" spans="1:6" ht="79.5" customHeight="1">
      <c r="A68" s="515" t="str">
        <f>COUNTIF($A$62:A67,"*")+1&amp;"."</f>
        <v>4.</v>
      </c>
      <c r="B68" s="596" t="s">
        <v>695</v>
      </c>
      <c r="C68" s="597" t="s">
        <v>16</v>
      </c>
      <c r="D68" s="598">
        <v>300</v>
      </c>
      <c r="E68" s="599"/>
      <c r="F68" s="600">
        <f>D68*E68</f>
        <v>0</v>
      </c>
    </row>
    <row r="69" spans="1:6">
      <c r="A69" s="557"/>
      <c r="B69" s="516"/>
      <c r="C69" s="517"/>
      <c r="D69" s="518"/>
      <c r="E69" s="519"/>
      <c r="F69" s="520"/>
    </row>
    <row r="70" spans="1:6" ht="39.75" customHeight="1">
      <c r="A70" s="515" t="str">
        <f>COUNTIF($A$62:A69,"*")+1&amp;"."</f>
        <v>5.</v>
      </c>
      <c r="B70" s="596" t="s">
        <v>696</v>
      </c>
      <c r="C70" s="517" t="s">
        <v>16</v>
      </c>
      <c r="D70" s="518">
        <v>1100</v>
      </c>
      <c r="E70" s="519"/>
      <c r="F70" s="520">
        <f>D70*E70</f>
        <v>0</v>
      </c>
    </row>
    <row r="71" spans="1:6">
      <c r="A71" s="557"/>
      <c r="B71" s="516"/>
      <c r="C71" s="517"/>
      <c r="D71" s="518"/>
      <c r="E71" s="519"/>
      <c r="F71" s="520"/>
    </row>
    <row r="72" spans="1:6" ht="23.25" customHeight="1">
      <c r="A72" s="515" t="str">
        <f>COUNTIF($A$62:A71,"*")+1&amp;"."</f>
        <v>6.</v>
      </c>
      <c r="B72" s="596" t="s">
        <v>749</v>
      </c>
      <c r="C72" s="517" t="s">
        <v>15</v>
      </c>
      <c r="D72" s="518">
        <v>5</v>
      </c>
      <c r="E72" s="519"/>
      <c r="F72" s="520">
        <f>D72*E72</f>
        <v>0</v>
      </c>
    </row>
    <row r="73" spans="1:6">
      <c r="A73" s="557"/>
      <c r="B73" s="516"/>
      <c r="C73" s="517"/>
      <c r="D73" s="518"/>
      <c r="E73" s="519"/>
      <c r="F73" s="520"/>
    </row>
    <row r="74" spans="1:6" ht="54" customHeight="1">
      <c r="A74" s="515" t="str">
        <f>COUNTIF($A$62:A73,"*")+1&amp;"."</f>
        <v>7.</v>
      </c>
      <c r="B74" s="596" t="s">
        <v>697</v>
      </c>
      <c r="C74" s="517" t="s">
        <v>16</v>
      </c>
      <c r="D74" s="518">
        <v>580</v>
      </c>
      <c r="E74" s="519"/>
      <c r="F74" s="520">
        <f>D74*E74</f>
        <v>0</v>
      </c>
    </row>
    <row r="75" spans="1:6">
      <c r="A75" s="515"/>
      <c r="B75" s="516"/>
      <c r="C75" s="517"/>
      <c r="D75" s="518"/>
      <c r="E75" s="519"/>
      <c r="F75" s="520"/>
    </row>
    <row r="76" spans="1:6" ht="49.5" customHeight="1">
      <c r="A76" s="515" t="str">
        <f>COUNTIF($A$62:A75,"*")+1&amp;"."</f>
        <v>8.</v>
      </c>
      <c r="B76" s="596" t="s">
        <v>698</v>
      </c>
      <c r="C76" s="517" t="s">
        <v>16</v>
      </c>
      <c r="D76" s="518">
        <v>550</v>
      </c>
      <c r="E76" s="519"/>
      <c r="F76" s="520">
        <f>D76*E76</f>
        <v>0</v>
      </c>
    </row>
    <row r="77" spans="1:6">
      <c r="A77" s="515"/>
      <c r="B77" s="541"/>
      <c r="C77" s="517"/>
      <c r="D77" s="518"/>
      <c r="E77" s="519"/>
      <c r="F77" s="520"/>
    </row>
    <row r="78" spans="1:6" ht="25.5" customHeight="1">
      <c r="A78" s="515" t="str">
        <f>COUNTIF($A$62:A77,"*")+1&amp;"."</f>
        <v>9.</v>
      </c>
      <c r="B78" s="596" t="s">
        <v>699</v>
      </c>
      <c r="C78" s="517" t="s">
        <v>15</v>
      </c>
      <c r="D78" s="518">
        <v>9</v>
      </c>
      <c r="E78" s="519"/>
      <c r="F78" s="520">
        <f>D78*E78</f>
        <v>0</v>
      </c>
    </row>
    <row r="79" spans="1:6">
      <c r="A79" s="515"/>
      <c r="B79" s="541"/>
      <c r="C79" s="517"/>
      <c r="D79" s="518"/>
      <c r="E79" s="519"/>
      <c r="F79" s="520"/>
    </row>
    <row r="80" spans="1:6" ht="39" customHeight="1">
      <c r="A80" s="666" t="str">
        <f>COUNTIF($A$62:A79,"*")+1&amp;"."</f>
        <v>10.</v>
      </c>
      <c r="B80" s="596" t="s">
        <v>700</v>
      </c>
      <c r="C80" s="669" t="s">
        <v>15</v>
      </c>
      <c r="D80" s="672">
        <v>9</v>
      </c>
      <c r="E80" s="675"/>
      <c r="F80" s="675">
        <f>D80*E80</f>
        <v>0</v>
      </c>
    </row>
    <row r="81" spans="1:6" ht="27" customHeight="1">
      <c r="A81" s="667"/>
      <c r="B81" s="596" t="s">
        <v>701</v>
      </c>
      <c r="C81" s="670"/>
      <c r="D81" s="673"/>
      <c r="E81" s="676"/>
      <c r="F81" s="676"/>
    </row>
    <row r="82" spans="1:6" ht="21" customHeight="1">
      <c r="A82" s="667"/>
      <c r="B82" s="516" t="s">
        <v>702</v>
      </c>
      <c r="C82" s="670"/>
      <c r="D82" s="673"/>
      <c r="E82" s="676"/>
      <c r="F82" s="676"/>
    </row>
    <row r="83" spans="1:6" ht="30.75" customHeight="1">
      <c r="A83" s="667"/>
      <c r="B83" s="516" t="s">
        <v>703</v>
      </c>
      <c r="C83" s="670"/>
      <c r="D83" s="673"/>
      <c r="E83" s="676"/>
      <c r="F83" s="676"/>
    </row>
    <row r="84" spans="1:6" ht="22.5" customHeight="1">
      <c r="A84" s="667"/>
      <c r="B84" s="516" t="s">
        <v>704</v>
      </c>
      <c r="C84" s="670"/>
      <c r="D84" s="673"/>
      <c r="E84" s="676"/>
      <c r="F84" s="676"/>
    </row>
    <row r="85" spans="1:6" ht="20.25" customHeight="1">
      <c r="A85" s="667"/>
      <c r="B85" s="516" t="s">
        <v>705</v>
      </c>
      <c r="C85" s="670"/>
      <c r="D85" s="673"/>
      <c r="E85" s="676"/>
      <c r="F85" s="676"/>
    </row>
    <row r="86" spans="1:6" ht="28.5" customHeight="1">
      <c r="A86" s="667"/>
      <c r="B86" s="516" t="s">
        <v>706</v>
      </c>
      <c r="C86" s="670"/>
      <c r="D86" s="673"/>
      <c r="E86" s="676"/>
      <c r="F86" s="676"/>
    </row>
    <row r="87" spans="1:6" ht="27" customHeight="1">
      <c r="A87" s="667"/>
      <c r="B87" s="516" t="s">
        <v>707</v>
      </c>
      <c r="C87" s="670"/>
      <c r="D87" s="673"/>
      <c r="E87" s="676"/>
      <c r="F87" s="676"/>
    </row>
    <row r="88" spans="1:6" ht="21.75" customHeight="1">
      <c r="A88" s="667"/>
      <c r="B88" s="516" t="s">
        <v>708</v>
      </c>
      <c r="C88" s="670"/>
      <c r="D88" s="673"/>
      <c r="E88" s="676"/>
      <c r="F88" s="676"/>
    </row>
    <row r="89" spans="1:6" ht="29.25" customHeight="1">
      <c r="A89" s="667"/>
      <c r="B89" s="516" t="s">
        <v>709</v>
      </c>
      <c r="C89" s="670"/>
      <c r="D89" s="673"/>
      <c r="E89" s="676"/>
      <c r="F89" s="676"/>
    </row>
    <row r="90" spans="1:6" ht="24" customHeight="1">
      <c r="A90" s="667"/>
      <c r="B90" s="516" t="s">
        <v>710</v>
      </c>
      <c r="C90" s="670"/>
      <c r="D90" s="673"/>
      <c r="E90" s="676"/>
      <c r="F90" s="676"/>
    </row>
    <row r="91" spans="1:6" ht="25.5" customHeight="1">
      <c r="A91" s="667"/>
      <c r="B91" s="596" t="s">
        <v>711</v>
      </c>
      <c r="C91" s="670"/>
      <c r="D91" s="673"/>
      <c r="E91" s="676"/>
      <c r="F91" s="676"/>
    </row>
    <row r="92" spans="1:6" ht="24" customHeight="1">
      <c r="A92" s="667"/>
      <c r="B92" s="596" t="s">
        <v>712</v>
      </c>
      <c r="C92" s="670"/>
      <c r="D92" s="673"/>
      <c r="E92" s="676"/>
      <c r="F92" s="676"/>
    </row>
    <row r="93" spans="1:6" ht="40.5" customHeight="1">
      <c r="A93" s="667"/>
      <c r="B93" s="596" t="s">
        <v>713</v>
      </c>
      <c r="C93" s="670"/>
      <c r="D93" s="673"/>
      <c r="E93" s="676"/>
      <c r="F93" s="676"/>
    </row>
    <row r="94" spans="1:6" ht="39" customHeight="1">
      <c r="A94" s="667"/>
      <c r="B94" s="596" t="s">
        <v>714</v>
      </c>
      <c r="C94" s="670"/>
      <c r="D94" s="673"/>
      <c r="E94" s="676"/>
      <c r="F94" s="676"/>
    </row>
    <row r="95" spans="1:6" ht="42.75" customHeight="1">
      <c r="A95" s="667"/>
      <c r="B95" s="516" t="s">
        <v>715</v>
      </c>
      <c r="C95" s="670"/>
      <c r="D95" s="673"/>
      <c r="E95" s="676"/>
      <c r="F95" s="676"/>
    </row>
    <row r="96" spans="1:6">
      <c r="A96" s="667"/>
      <c r="B96" s="516"/>
      <c r="C96" s="670"/>
      <c r="D96" s="673"/>
      <c r="E96" s="676"/>
      <c r="F96" s="676"/>
    </row>
    <row r="97" spans="1:6" ht="79.5" customHeight="1">
      <c r="A97" s="667"/>
      <c r="B97" s="596" t="s">
        <v>716</v>
      </c>
      <c r="C97" s="670"/>
      <c r="D97" s="673"/>
      <c r="E97" s="676"/>
      <c r="F97" s="676"/>
    </row>
    <row r="98" spans="1:6" ht="21" customHeight="1">
      <c r="A98" s="667"/>
      <c r="B98" s="516" t="s">
        <v>717</v>
      </c>
      <c r="C98" s="670"/>
      <c r="D98" s="673"/>
      <c r="E98" s="676"/>
      <c r="F98" s="676"/>
    </row>
    <row r="99" spans="1:6" ht="12.75" customHeight="1">
      <c r="A99" s="667"/>
      <c r="B99" s="516" t="s">
        <v>718</v>
      </c>
      <c r="C99" s="670"/>
      <c r="D99" s="673"/>
      <c r="E99" s="676"/>
      <c r="F99" s="676"/>
    </row>
    <row r="100" spans="1:6" ht="13.5" customHeight="1">
      <c r="A100" s="667"/>
      <c r="B100" s="516" t="s">
        <v>719</v>
      </c>
      <c r="C100" s="670"/>
      <c r="D100" s="673"/>
      <c r="E100" s="676"/>
      <c r="F100" s="676"/>
    </row>
    <row r="101" spans="1:6" ht="16.5" customHeight="1">
      <c r="A101" s="667"/>
      <c r="B101" s="516" t="s">
        <v>720</v>
      </c>
      <c r="C101" s="670"/>
      <c r="D101" s="673"/>
      <c r="E101" s="676"/>
      <c r="F101" s="676"/>
    </row>
    <row r="102" spans="1:6" ht="18.75" customHeight="1">
      <c r="A102" s="667"/>
      <c r="B102" s="516" t="s">
        <v>721</v>
      </c>
      <c r="C102" s="670"/>
      <c r="D102" s="673"/>
      <c r="E102" s="676"/>
      <c r="F102" s="676"/>
    </row>
    <row r="103" spans="1:6" ht="21" customHeight="1">
      <c r="A103" s="667"/>
      <c r="B103" s="516" t="s">
        <v>722</v>
      </c>
      <c r="C103" s="670"/>
      <c r="D103" s="673"/>
      <c r="E103" s="676"/>
      <c r="F103" s="676"/>
    </row>
    <row r="104" spans="1:6" ht="22.5" customHeight="1">
      <c r="A104" s="667"/>
      <c r="B104" s="516" t="s">
        <v>723</v>
      </c>
      <c r="C104" s="670"/>
      <c r="D104" s="673"/>
      <c r="E104" s="676"/>
      <c r="F104" s="676"/>
    </row>
    <row r="105" spans="1:6" ht="17.25" customHeight="1">
      <c r="A105" s="667"/>
      <c r="B105" s="516" t="s">
        <v>724</v>
      </c>
      <c r="C105" s="670"/>
      <c r="D105" s="673"/>
      <c r="E105" s="676"/>
      <c r="F105" s="676"/>
    </row>
    <row r="106" spans="1:6" ht="20.25" customHeight="1">
      <c r="A106" s="667"/>
      <c r="B106" s="516" t="s">
        <v>725</v>
      </c>
      <c r="C106" s="670"/>
      <c r="D106" s="673"/>
      <c r="E106" s="676"/>
      <c r="F106" s="676"/>
    </row>
    <row r="107" spans="1:6" ht="21" customHeight="1">
      <c r="A107" s="667"/>
      <c r="B107" s="516" t="s">
        <v>726</v>
      </c>
      <c r="C107" s="670"/>
      <c r="D107" s="673"/>
      <c r="E107" s="676"/>
      <c r="F107" s="676"/>
    </row>
    <row r="108" spans="1:6" ht="16.5" customHeight="1">
      <c r="A108" s="667"/>
      <c r="B108" s="516" t="s">
        <v>727</v>
      </c>
      <c r="C108" s="670"/>
      <c r="D108" s="673"/>
      <c r="E108" s="676"/>
      <c r="F108" s="676"/>
    </row>
    <row r="109" spans="1:6" ht="18" customHeight="1">
      <c r="A109" s="667"/>
      <c r="B109" s="516" t="s">
        <v>728</v>
      </c>
      <c r="C109" s="670"/>
      <c r="D109" s="673"/>
      <c r="E109" s="676"/>
      <c r="F109" s="676"/>
    </row>
    <row r="110" spans="1:6" ht="22.5" customHeight="1">
      <c r="A110" s="667"/>
      <c r="B110" s="516" t="s">
        <v>729</v>
      </c>
      <c r="C110" s="670"/>
      <c r="D110" s="673"/>
      <c r="E110" s="676"/>
      <c r="F110" s="676"/>
    </row>
    <row r="111" spans="1:6" ht="25.5" customHeight="1">
      <c r="A111" s="668"/>
      <c r="B111" s="516" t="s">
        <v>730</v>
      </c>
      <c r="C111" s="671"/>
      <c r="D111" s="674"/>
      <c r="E111" s="677"/>
      <c r="F111" s="677"/>
    </row>
    <row r="112" spans="1:6">
      <c r="A112" s="559"/>
      <c r="B112" s="516"/>
      <c r="C112" s="560"/>
      <c r="D112" s="561"/>
      <c r="E112" s="562"/>
      <c r="F112" s="562"/>
    </row>
    <row r="113" spans="1:6" ht="60.75" customHeight="1">
      <c r="A113" s="525" t="str">
        <f>COUNTIF($A$62:A112,"*")+1&amp;"."</f>
        <v>11.</v>
      </c>
      <c r="B113" s="558" t="s">
        <v>731</v>
      </c>
      <c r="C113" s="517" t="s">
        <v>15</v>
      </c>
      <c r="D113" s="518">
        <v>2</v>
      </c>
      <c r="E113" s="519"/>
      <c r="F113" s="520">
        <f>D113*E113</f>
        <v>0</v>
      </c>
    </row>
    <row r="114" spans="1:6">
      <c r="A114" s="525"/>
      <c r="B114" s="563"/>
      <c r="C114" s="564"/>
      <c r="D114" s="565"/>
      <c r="E114" s="566"/>
      <c r="F114" s="566"/>
    </row>
    <row r="115" spans="1:6" ht="99" customHeight="1">
      <c r="A115" s="666" t="str">
        <f>COUNTIF($A$62:A114,"*")+1&amp;"."</f>
        <v>12.</v>
      </c>
      <c r="B115" s="558" t="s">
        <v>732</v>
      </c>
      <c r="C115" s="680" t="s">
        <v>15</v>
      </c>
      <c r="D115" s="683">
        <v>9</v>
      </c>
      <c r="E115" s="686"/>
      <c r="F115" s="662">
        <f>D115*E115</f>
        <v>0</v>
      </c>
    </row>
    <row r="116" spans="1:6" ht="29.25" customHeight="1">
      <c r="A116" s="667"/>
      <c r="B116" s="516" t="s">
        <v>729</v>
      </c>
      <c r="C116" s="681"/>
      <c r="D116" s="684"/>
      <c r="E116" s="687"/>
      <c r="F116" s="663"/>
    </row>
    <row r="117" spans="1:6" ht="28.5" customHeight="1">
      <c r="A117" s="668"/>
      <c r="B117" s="516" t="s">
        <v>730</v>
      </c>
      <c r="C117" s="682"/>
      <c r="D117" s="685"/>
      <c r="E117" s="688"/>
      <c r="F117" s="664"/>
    </row>
    <row r="118" spans="1:6">
      <c r="A118" s="525"/>
      <c r="B118" s="558"/>
      <c r="C118" s="517"/>
      <c r="D118" s="518"/>
      <c r="E118" s="519"/>
      <c r="F118" s="520"/>
    </row>
    <row r="119" spans="1:6" ht="20.25" customHeight="1">
      <c r="A119" s="525" t="str">
        <f>COUNTIF($A$62:A118,"*")+1&amp;"."</f>
        <v>13.</v>
      </c>
      <c r="B119" s="558" t="s">
        <v>733</v>
      </c>
      <c r="C119" s="517" t="s">
        <v>192</v>
      </c>
      <c r="D119" s="518">
        <v>550</v>
      </c>
      <c r="E119" s="519"/>
      <c r="F119" s="520">
        <f>D119*E119</f>
        <v>0</v>
      </c>
    </row>
    <row r="120" spans="1:6">
      <c r="A120" s="525"/>
      <c r="B120" s="558"/>
      <c r="C120" s="517"/>
      <c r="D120" s="518"/>
      <c r="E120" s="519"/>
      <c r="F120" s="520"/>
    </row>
    <row r="121" spans="1:6" ht="29.25" customHeight="1">
      <c r="A121" s="525" t="str">
        <f>COUNTIF($A$62:A120,"*")+1&amp;"."</f>
        <v>14.</v>
      </c>
      <c r="B121" s="558" t="s">
        <v>734</v>
      </c>
      <c r="C121" s="517" t="s">
        <v>15</v>
      </c>
      <c r="D121" s="518">
        <v>22</v>
      </c>
      <c r="E121" s="519"/>
      <c r="F121" s="520">
        <f>D121*E121</f>
        <v>0</v>
      </c>
    </row>
    <row r="122" spans="1:6">
      <c r="A122" s="525"/>
      <c r="B122" s="558"/>
      <c r="C122" s="517"/>
      <c r="D122" s="518"/>
      <c r="E122" s="519"/>
      <c r="F122" s="520"/>
    </row>
    <row r="123" spans="1:6" ht="74.25" customHeight="1">
      <c r="A123" s="525" t="str">
        <f>COUNTIF($A$62:A122,"*")+1&amp;"."</f>
        <v>15.</v>
      </c>
      <c r="B123" s="558" t="s">
        <v>735</v>
      </c>
      <c r="C123" s="517" t="s">
        <v>15</v>
      </c>
      <c r="D123" s="567">
        <v>19</v>
      </c>
      <c r="E123" s="519"/>
      <c r="F123" s="520">
        <f>D123*E123</f>
        <v>0</v>
      </c>
    </row>
    <row r="124" spans="1:6">
      <c r="A124" s="525"/>
      <c r="B124" s="558"/>
      <c r="C124" s="517"/>
      <c r="D124" s="518"/>
      <c r="E124" s="519"/>
      <c r="F124" s="520"/>
    </row>
    <row r="125" spans="1:6" ht="42.75" customHeight="1">
      <c r="A125" s="525" t="str">
        <f>COUNTIF($A$62:A124,"*")+1&amp;"."</f>
        <v>16.</v>
      </c>
      <c r="B125" s="558" t="s">
        <v>736</v>
      </c>
      <c r="C125" s="517" t="s">
        <v>16</v>
      </c>
      <c r="D125" s="518">
        <v>490</v>
      </c>
      <c r="E125" s="519"/>
      <c r="F125" s="520">
        <f>D125*E125</f>
        <v>0</v>
      </c>
    </row>
    <row r="126" spans="1:6">
      <c r="A126" s="525"/>
      <c r="B126" s="558"/>
      <c r="C126" s="517"/>
      <c r="D126" s="518"/>
      <c r="E126" s="519"/>
      <c r="F126" s="520"/>
    </row>
    <row r="127" spans="1:6" ht="77.25" customHeight="1">
      <c r="A127" s="525" t="str">
        <f>COUNTIF($A$62:A126,"*")+1&amp;"."</f>
        <v>17.</v>
      </c>
      <c r="B127" s="558" t="s">
        <v>737</v>
      </c>
      <c r="C127" s="517" t="s">
        <v>15</v>
      </c>
      <c r="D127" s="518">
        <v>9</v>
      </c>
      <c r="E127" s="519"/>
      <c r="F127" s="520">
        <f>D127*E127</f>
        <v>0</v>
      </c>
    </row>
    <row r="128" spans="1:6">
      <c r="A128" s="525"/>
      <c r="B128" s="558"/>
      <c r="C128" s="517"/>
      <c r="D128" s="518"/>
      <c r="E128" s="519"/>
      <c r="F128" s="520"/>
    </row>
    <row r="129" spans="1:6" ht="79.5" customHeight="1">
      <c r="A129" s="525" t="str">
        <f>COUNTIF($A$62:A128,"*")+1&amp;"."</f>
        <v>18.</v>
      </c>
      <c r="B129" s="558" t="s">
        <v>738</v>
      </c>
      <c r="C129" s="517" t="s">
        <v>15</v>
      </c>
      <c r="D129" s="518">
        <v>9</v>
      </c>
      <c r="E129" s="519"/>
      <c r="F129" s="520">
        <f>D129*E129</f>
        <v>0</v>
      </c>
    </row>
    <row r="130" spans="1:6">
      <c r="A130" s="568"/>
      <c r="B130" s="558"/>
      <c r="C130" s="517"/>
      <c r="D130" s="518"/>
      <c r="E130" s="519"/>
      <c r="F130" s="520"/>
    </row>
    <row r="131" spans="1:6" ht="15">
      <c r="A131" s="548"/>
      <c r="B131" s="665" t="s">
        <v>739</v>
      </c>
      <c r="C131" s="665"/>
      <c r="D131" s="665"/>
      <c r="E131" s="665"/>
      <c r="F131" s="549">
        <f>SUM(F63:F130)</f>
        <v>0</v>
      </c>
    </row>
    <row r="132" spans="1:6">
      <c r="A132" s="525"/>
      <c r="B132" s="558"/>
      <c r="C132" s="517"/>
      <c r="D132" s="518"/>
      <c r="E132" s="519"/>
      <c r="F132" s="520"/>
    </row>
    <row r="133" spans="1:6" ht="15">
      <c r="A133" s="569"/>
      <c r="B133" s="570"/>
      <c r="C133" s="570"/>
      <c r="D133" s="570"/>
      <c r="E133" s="570"/>
      <c r="F133" s="571"/>
    </row>
    <row r="134" spans="1:6" ht="21.75" customHeight="1">
      <c r="A134" s="572" t="s">
        <v>740</v>
      </c>
      <c r="B134" s="573" t="s">
        <v>741</v>
      </c>
      <c r="C134" s="507"/>
      <c r="D134" s="507"/>
      <c r="E134" s="507"/>
      <c r="F134" s="574"/>
    </row>
    <row r="135" spans="1:6" ht="96" customHeight="1">
      <c r="A135" s="575" t="str">
        <f>1&amp;"."</f>
        <v>1.</v>
      </c>
      <c r="B135" s="558" t="s">
        <v>742</v>
      </c>
      <c r="C135" s="521" t="s">
        <v>743</v>
      </c>
      <c r="D135" s="522">
        <v>1</v>
      </c>
      <c r="E135" s="523"/>
      <c r="F135" s="524">
        <f>D135*E135</f>
        <v>0</v>
      </c>
    </row>
    <row r="136" spans="1:6" ht="47.25" customHeight="1">
      <c r="A136" s="515" t="str">
        <f>COUNTIF($A$134:A135,"*")+1&amp;"."</f>
        <v>3.</v>
      </c>
      <c r="B136" s="558" t="s">
        <v>744</v>
      </c>
      <c r="C136" s="517" t="s">
        <v>15</v>
      </c>
      <c r="D136" s="518">
        <v>1</v>
      </c>
      <c r="E136" s="523"/>
      <c r="F136" s="524">
        <f>D136*E136</f>
        <v>0</v>
      </c>
    </row>
    <row r="137" spans="1:6" ht="15">
      <c r="A137" s="548"/>
      <c r="B137" s="665"/>
      <c r="C137" s="665"/>
      <c r="D137" s="665"/>
      <c r="E137" s="665"/>
      <c r="F137" s="549"/>
    </row>
    <row r="138" spans="1:6" ht="15">
      <c r="A138" s="575"/>
      <c r="B138" s="665" t="s">
        <v>745</v>
      </c>
      <c r="C138" s="665"/>
      <c r="D138" s="665"/>
      <c r="E138" s="665"/>
      <c r="F138" s="549">
        <f>SUM(F135:F137)</f>
        <v>0</v>
      </c>
    </row>
    <row r="139" spans="1:6" ht="15">
      <c r="A139" s="569"/>
      <c r="B139" s="570"/>
      <c r="C139" s="570"/>
      <c r="D139" s="570"/>
      <c r="E139" s="570"/>
      <c r="F139" s="571"/>
    </row>
    <row r="140" spans="1:6" ht="15">
      <c r="A140" s="576"/>
      <c r="B140" s="577"/>
      <c r="C140" s="577"/>
      <c r="D140" s="577"/>
      <c r="E140" s="577"/>
      <c r="F140" s="578"/>
    </row>
    <row r="141" spans="1:6" ht="18.75">
      <c r="A141" s="579"/>
      <c r="B141" s="580" t="s">
        <v>113</v>
      </c>
      <c r="C141" s="581"/>
      <c r="D141" s="581"/>
      <c r="E141" s="581"/>
      <c r="F141" s="582"/>
    </row>
    <row r="142" spans="1:6" ht="15.75">
      <c r="A142" s="583" t="s">
        <v>671</v>
      </c>
      <c r="B142" s="584" t="s">
        <v>672</v>
      </c>
      <c r="C142" s="585" t="s">
        <v>11</v>
      </c>
      <c r="D142" s="586"/>
      <c r="E142" s="586"/>
      <c r="F142" s="587">
        <f>F60</f>
        <v>0</v>
      </c>
    </row>
    <row r="143" spans="1:6" ht="15.75">
      <c r="A143" s="583" t="s">
        <v>692</v>
      </c>
      <c r="B143" s="584" t="s">
        <v>693</v>
      </c>
      <c r="C143" s="585" t="s">
        <v>11</v>
      </c>
      <c r="D143" s="586"/>
      <c r="E143" s="586"/>
      <c r="F143" s="587">
        <f>F131</f>
        <v>0</v>
      </c>
    </row>
    <row r="144" spans="1:6" ht="15.75">
      <c r="A144" s="588" t="s">
        <v>740</v>
      </c>
      <c r="B144" s="589" t="s">
        <v>741</v>
      </c>
      <c r="C144" s="585" t="s">
        <v>11</v>
      </c>
      <c r="D144" s="590"/>
      <c r="E144" s="590"/>
      <c r="F144" s="591">
        <f>F138</f>
        <v>0</v>
      </c>
    </row>
    <row r="145" spans="1:6" ht="15.75">
      <c r="A145" s="592"/>
      <c r="B145" s="593"/>
      <c r="C145" s="593"/>
      <c r="D145" s="593"/>
      <c r="E145" s="593"/>
      <c r="F145" s="594"/>
    </row>
    <row r="146" spans="1:6" ht="15">
      <c r="A146" s="576"/>
      <c r="B146" s="595"/>
      <c r="C146" s="595"/>
      <c r="D146" s="678" t="s">
        <v>201</v>
      </c>
      <c r="E146" s="679"/>
      <c r="F146" s="587">
        <f>SUM(F142:F144)</f>
        <v>0</v>
      </c>
    </row>
    <row r="147" spans="1:6" ht="15">
      <c r="A147" s="576"/>
      <c r="B147" s="595"/>
      <c r="C147" s="595"/>
      <c r="D147" s="678" t="s">
        <v>746</v>
      </c>
      <c r="E147" s="679"/>
      <c r="F147" s="587">
        <f>F148-F146</f>
        <v>0</v>
      </c>
    </row>
    <row r="148" spans="1:6" ht="15">
      <c r="A148" s="576"/>
      <c r="B148" s="595"/>
      <c r="C148" s="595"/>
      <c r="D148" s="678" t="s">
        <v>118</v>
      </c>
      <c r="E148" s="679"/>
      <c r="F148" s="587">
        <f>1.25*F146</f>
        <v>0</v>
      </c>
    </row>
  </sheetData>
  <mergeCells count="17">
    <mergeCell ref="B137:E137"/>
    <mergeCell ref="B138:E138"/>
    <mergeCell ref="D146:E146"/>
    <mergeCell ref="D147:E147"/>
    <mergeCell ref="D148:E148"/>
    <mergeCell ref="A115:A117"/>
    <mergeCell ref="C115:C117"/>
    <mergeCell ref="D115:D117"/>
    <mergeCell ref="E115:E117"/>
    <mergeCell ref="F115:F117"/>
    <mergeCell ref="B131:E131"/>
    <mergeCell ref="B60:E60"/>
    <mergeCell ref="A80:A111"/>
    <mergeCell ref="C80:C111"/>
    <mergeCell ref="D80:D111"/>
    <mergeCell ref="E80:E111"/>
    <mergeCell ref="F80:F111"/>
  </mergeCells>
  <conditionalFormatting sqref="C113:F113 A36:A38 A40:A50 A3:F35">
    <cfRule type="containsErrors" dxfId="27" priority="23" stopIfTrue="1">
      <formula>ISERROR(A3)</formula>
    </cfRule>
  </conditionalFormatting>
  <conditionalFormatting sqref="A39:F39 A51:F51 A77:F77 A80 C68:F71 A68:A76 C73:F73 C80:F80 A114:F115 A56:F57 A52:A55 C52:F52 A59:F63 A58 C58:F58 A65:F65 A64 C64:F64 A67:F67 A66 C66:F66 A79:F79 A78 C78:F78 A118:F148">
    <cfRule type="containsErrors" dxfId="26" priority="31" stopIfTrue="1">
      <formula>ISERROR(A39)</formula>
    </cfRule>
  </conditionalFormatting>
  <conditionalFormatting sqref="B69 B73">
    <cfRule type="containsErrors" dxfId="25" priority="30" stopIfTrue="1">
      <formula>ISERROR(B69)</formula>
    </cfRule>
  </conditionalFormatting>
  <conditionalFormatting sqref="B71">
    <cfRule type="containsErrors" dxfId="24" priority="29" stopIfTrue="1">
      <formula>ISERROR(B71)</formula>
    </cfRule>
  </conditionalFormatting>
  <conditionalFormatting sqref="E76:F76">
    <cfRule type="containsErrors" dxfId="23" priority="27" stopIfTrue="1">
      <formula>ISERROR(E76)</formula>
    </cfRule>
  </conditionalFormatting>
  <conditionalFormatting sqref="C72:F72">
    <cfRule type="containsErrors" dxfId="22" priority="26" stopIfTrue="1">
      <formula>ISERROR(C72)</formula>
    </cfRule>
  </conditionalFormatting>
  <conditionalFormatting sqref="B113">
    <cfRule type="containsErrors" dxfId="21" priority="25" stopIfTrue="1">
      <formula>ISERROR(B113)</formula>
    </cfRule>
  </conditionalFormatting>
  <conditionalFormatting sqref="A113">
    <cfRule type="containsErrors" dxfId="20" priority="24" stopIfTrue="1">
      <formula>ISERROR(A113)</formula>
    </cfRule>
  </conditionalFormatting>
  <conditionalFormatting sqref="B36">
    <cfRule type="containsErrors" dxfId="19" priority="22" stopIfTrue="1">
      <formula>ISERROR(B36)</formula>
    </cfRule>
  </conditionalFormatting>
  <conditionalFormatting sqref="B43">
    <cfRule type="containsErrors" dxfId="18" priority="21" stopIfTrue="1">
      <formula>ISERROR(B43)</formula>
    </cfRule>
  </conditionalFormatting>
  <conditionalFormatting sqref="B47">
    <cfRule type="containsErrors" dxfId="17" priority="20" stopIfTrue="1">
      <formula>ISERROR(B47)</formula>
    </cfRule>
  </conditionalFormatting>
  <conditionalFormatting sqref="B52">
    <cfRule type="containsErrors" dxfId="16" priority="19" stopIfTrue="1">
      <formula>ISERROR(B52)</formula>
    </cfRule>
  </conditionalFormatting>
  <conditionalFormatting sqref="B58">
    <cfRule type="containsErrors" dxfId="15" priority="18" stopIfTrue="1">
      <formula>ISERROR(B58)</formula>
    </cfRule>
  </conditionalFormatting>
  <conditionalFormatting sqref="B66">
    <cfRule type="containsErrors" dxfId="14" priority="16" stopIfTrue="1">
      <formula>ISERROR(B66)</formula>
    </cfRule>
  </conditionalFormatting>
  <conditionalFormatting sqref="B68">
    <cfRule type="containsErrors" dxfId="13" priority="15" stopIfTrue="1">
      <formula>ISERROR(B68)</formula>
    </cfRule>
  </conditionalFormatting>
  <conditionalFormatting sqref="B64">
    <cfRule type="containsErrors" dxfId="12" priority="13" stopIfTrue="1">
      <formula>ISERROR(B64)</formula>
    </cfRule>
  </conditionalFormatting>
  <conditionalFormatting sqref="B70">
    <cfRule type="containsErrors" dxfId="11" priority="12" stopIfTrue="1">
      <formula>ISERROR(B70)</formula>
    </cfRule>
  </conditionalFormatting>
  <conditionalFormatting sqref="B72">
    <cfRule type="containsErrors" dxfId="10" priority="11" stopIfTrue="1">
      <formula>ISERROR(B72)</formula>
    </cfRule>
  </conditionalFormatting>
  <conditionalFormatting sqref="B74">
    <cfRule type="containsErrors" dxfId="9" priority="10" stopIfTrue="1">
      <formula>ISERROR(B74)</formula>
    </cfRule>
  </conditionalFormatting>
  <conditionalFormatting sqref="B76">
    <cfRule type="containsErrors" dxfId="8" priority="9" stopIfTrue="1">
      <formula>ISERROR(B76)</formula>
    </cfRule>
  </conditionalFormatting>
  <conditionalFormatting sqref="B78">
    <cfRule type="containsErrors" dxfId="7" priority="8" stopIfTrue="1">
      <formula>ISERROR(B78)</formula>
    </cfRule>
  </conditionalFormatting>
  <conditionalFormatting sqref="B80">
    <cfRule type="containsErrors" dxfId="6" priority="7" stopIfTrue="1">
      <formula>ISERROR(B80)</formula>
    </cfRule>
  </conditionalFormatting>
  <conditionalFormatting sqref="B81">
    <cfRule type="containsErrors" dxfId="5" priority="6" stopIfTrue="1">
      <formula>ISERROR(B81)</formula>
    </cfRule>
  </conditionalFormatting>
  <conditionalFormatting sqref="B93">
    <cfRule type="containsErrors" dxfId="4" priority="5" stopIfTrue="1">
      <formula>ISERROR(B93)</formula>
    </cfRule>
  </conditionalFormatting>
  <conditionalFormatting sqref="B94">
    <cfRule type="containsErrors" dxfId="3" priority="4" stopIfTrue="1">
      <formula>ISERROR(B94)</formula>
    </cfRule>
  </conditionalFormatting>
  <conditionalFormatting sqref="B92">
    <cfRule type="containsErrors" dxfId="2" priority="3" stopIfTrue="1">
      <formula>ISERROR(B92)</formula>
    </cfRule>
  </conditionalFormatting>
  <conditionalFormatting sqref="B91">
    <cfRule type="containsErrors" dxfId="1" priority="2" stopIfTrue="1">
      <formula>ISERROR(B91)</formula>
    </cfRule>
  </conditionalFormatting>
  <conditionalFormatting sqref="B97">
    <cfRule type="containsErrors" dxfId="0" priority="1" stopIfTrue="1">
      <formula>ISERROR(B97)</formula>
    </cfRule>
  </conditionalFormatting>
  <pageMargins left="0.7" right="0.7" top="0.75" bottom="0.75" header="0.3" footer="0.3"/>
  <pageSetup paperSize="9" scale="91"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naslovna</vt:lpstr>
      <vt:lpstr>CESTA SU6 (bez parkinga)</vt:lpstr>
      <vt:lpstr>VODOVOD I KANALIZACIJA</vt:lpstr>
      <vt:lpstr>ELEKTROINSTALACIJE</vt:lpstr>
      <vt:lpstr>'CESTA SU6 (bez parkinga)'!_xlnm.Print_Area_2</vt:lpstr>
      <vt:lpstr>'CESTA SU6 (bez parkinga)'!Print_Area</vt:lpstr>
      <vt:lpstr>naslovna!Print_Area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Korisnik</cp:lastModifiedBy>
  <cp:lastPrinted>2020-07-16T09:58:09Z</cp:lastPrinted>
  <dcterms:created xsi:type="dcterms:W3CDTF">2013-04-30T14:02:49Z</dcterms:created>
  <dcterms:modified xsi:type="dcterms:W3CDTF">2020-07-27T10:50:09Z</dcterms:modified>
</cp:coreProperties>
</file>