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0" documentId="13_ncr:1_{8422F7BA-1068-4FC1-9ECA-DE28B86EA92F}"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 i="1" l="1"/>
  <c r="F58" i="1"/>
  <c r="F57" i="1"/>
  <c r="F56" i="1"/>
  <c r="F55" i="1"/>
  <c r="F54" i="1"/>
  <c r="F53" i="1"/>
  <c r="F52" i="1"/>
  <c r="F73" i="1" l="1"/>
  <c r="F65" i="1"/>
  <c r="F64" i="1"/>
  <c r="F75" i="1" l="1"/>
  <c r="F76" i="1"/>
  <c r="F77" i="1"/>
  <c r="F78" i="1"/>
  <c r="F79" i="1"/>
  <c r="F80" i="1"/>
  <c r="F81" i="1"/>
  <c r="F82" i="1"/>
  <c r="F74" i="1"/>
  <c r="F15" i="1" l="1"/>
  <c r="F72" i="1" l="1"/>
  <c r="A101" i="1" l="1"/>
  <c r="A111" i="1" s="1"/>
  <c r="A89" i="1"/>
  <c r="A110" i="1" s="1"/>
  <c r="A83" i="1"/>
  <c r="A109" i="1" s="1"/>
  <c r="A46" i="1"/>
  <c r="A108" i="1" s="1"/>
  <c r="A39" i="1"/>
  <c r="A107" i="1" s="1"/>
  <c r="A22" i="1"/>
  <c r="A106" i="1" s="1"/>
  <c r="A16" i="1"/>
  <c r="A105" i="1" s="1"/>
  <c r="B101" i="1"/>
  <c r="B111" i="1" s="1"/>
  <c r="B89" i="1"/>
  <c r="B110" i="1" s="1"/>
  <c r="B83" i="1"/>
  <c r="B109" i="1" s="1"/>
  <c r="F70" i="1"/>
  <c r="F69" i="1"/>
  <c r="F66" i="1"/>
  <c r="F61" i="1"/>
  <c r="F60" i="1"/>
  <c r="F50" i="1"/>
  <c r="F49" i="1"/>
  <c r="B46" i="1"/>
  <c r="B108" i="1" s="1"/>
  <c r="B39" i="1"/>
  <c r="B107" i="1" s="1"/>
  <c r="F31" i="1"/>
  <c r="F30" i="1"/>
  <c r="F29" i="1"/>
  <c r="F28" i="1"/>
  <c r="B22" i="1"/>
  <c r="B106" i="1" s="1"/>
  <c r="F21" i="1"/>
  <c r="F6" i="1"/>
  <c r="F14" i="1"/>
  <c r="F5" i="1"/>
  <c r="B16" i="1"/>
  <c r="B105" i="1" s="1"/>
  <c r="F83" i="1" l="1"/>
  <c r="F109" i="1" s="1"/>
  <c r="F39" i="1"/>
  <c r="F107" i="1" s="1"/>
  <c r="F16" i="1"/>
  <c r="F105" i="1" s="1"/>
  <c r="F101" i="1"/>
  <c r="F111" i="1" s="1"/>
  <c r="F22" i="1"/>
  <c r="F106" i="1" s="1"/>
  <c r="F46" i="1"/>
  <c r="F108" i="1" s="1"/>
  <c r="F89" i="1"/>
  <c r="F110" i="1" s="1"/>
  <c r="F113" i="1" l="1"/>
  <c r="F114" i="1" s="1"/>
  <c r="F115" i="1" s="1"/>
</calcChain>
</file>

<file path=xl/sharedStrings.xml><?xml version="1.0" encoding="utf-8"?>
<sst xmlns="http://schemas.openxmlformats.org/spreadsheetml/2006/main" count="140" uniqueCount="87">
  <si>
    <t>R.br.</t>
  </si>
  <si>
    <t>Opis stavke</t>
  </si>
  <si>
    <t>j.m.</t>
  </si>
  <si>
    <t>količina</t>
  </si>
  <si>
    <t>cijena</t>
  </si>
  <si>
    <t>iznos</t>
  </si>
  <si>
    <t>I.</t>
  </si>
  <si>
    <t>PRIPREMNI RADOVI</t>
  </si>
  <si>
    <t>m'</t>
  </si>
  <si>
    <t>m3</t>
  </si>
  <si>
    <t>m2</t>
  </si>
  <si>
    <t>kom</t>
  </si>
  <si>
    <t>II.</t>
  </si>
  <si>
    <t>DONJI STROJ</t>
  </si>
  <si>
    <t>III.</t>
  </si>
  <si>
    <t>OBJEKTI</t>
  </si>
  <si>
    <t>IV.</t>
  </si>
  <si>
    <t>OBORINSKA ODVODNJA</t>
  </si>
  <si>
    <t>VII.</t>
  </si>
  <si>
    <t>HORTIKULTURNO UREĐENJE</t>
  </si>
  <si>
    <t>VIII.</t>
  </si>
  <si>
    <t>PRIPREMA ZA JAVNU RASVJETU</t>
  </si>
  <si>
    <t>REKAPITULACIJA</t>
  </si>
  <si>
    <t>UKUPNO</t>
  </si>
  <si>
    <t>PDV</t>
  </si>
  <si>
    <t>SVEUKUPNO</t>
  </si>
  <si>
    <t>kpl</t>
  </si>
  <si>
    <t>12.a</t>
  </si>
  <si>
    <t>12.b</t>
  </si>
  <si>
    <t>a.</t>
  </si>
  <si>
    <t>b.</t>
  </si>
  <si>
    <t>c.</t>
  </si>
  <si>
    <t>d.</t>
  </si>
  <si>
    <t>e.</t>
  </si>
  <si>
    <t>f.</t>
  </si>
  <si>
    <t>g.</t>
  </si>
  <si>
    <t>h.</t>
  </si>
  <si>
    <t>i.</t>
  </si>
  <si>
    <t xml:space="preserve">Strojno zasjecanje asfalta i betona. Stavkom su obuhvaćena sva strojna zasijecanja asfalta na mjestima uklapanja nove i stare kolničke konstrukcije, na mjestima proširenja kolnika, zasijecanja pri izvedbi prekopa i sl. Jedinična cijena obuhvaća sav rad, opremu i materijal potreban za potpuno dovršenje stavke. Obračun je po m'.  </t>
  </si>
  <si>
    <t>Odvoz iskopnog materijala. Ukrcaj, prijevoz i iskrcaj iskopanog materijala na deponiju, udaljenu 15 Km, bez obzira na vrstu vozila i kategoriju. Deponiju osigurava izvođač radova.
Obračun po m3 prevezenog materijala u sraslom stanju.</t>
  </si>
  <si>
    <t>Betonski tipski rubnjaci. Dobava i ugradba betonskih rubnjaka uz rub kolnika i namjestima postojećih ulaza. U cijenu uračunato: iskop za temelj, ugradba montažnih betonskih rubnjaka 15x25x100 cm, betonsko pojačanje rubnjaka sa zadnje strane, betonom tlačne čvrstoće C16/20, fugiranje spojnica rubnjaka, svi prijenosi, kao i geodetski radovi na određivaju horizontalne dispozicije rubnjaka, te određivanju visinskih kota rubnjaka, sve prema izvedbenom projektu.
 Piljenje rubnjaka obaviti u radionici, s vrhunskom obradom piljenog ruba. Kod piljenja uzeti u obzir rubne radijuse. Za ugrađeni beton i rubnjake izvoditelj je dužan pribaviti uvjerenje o kakvoći.
Obračun po m' ugrađenog rubnjaka.</t>
  </si>
  <si>
    <t xml:space="preserve">Parkovni rubnjaci. Dobava i ugradba betonskih tipskih parkovnih rubnjaka. U cijenu uračunato: iskop temelja, ugradba montažnih betonskih rubnjaka 8/25x100 cm, betonsko ojačanje rubnjaka sa stražnje strane, u betonu tlačne čvrstoće C 25/30, fugiranje spojnica rubnjaka, svi prijenosi, kao i geodetski radovi na određivaju horizontalne dispozicije rubnjaka, te određivanju visinskih kota rubnjaka, prema izvedbenoj dokumentaciji. Za kvalitet ugrađenih rubnjaka, izvoditelj je dužan prikazati Uvjerenje o kakvoći.
Obračun po m' ugrađenog rubnjaka. </t>
  </si>
  <si>
    <t>DN 250</t>
  </si>
  <si>
    <t>Iskolčenje trase oborinske kanalizacije, prije početka zemljanih radova. 
Cijena stavke uključuje sve neophodne terenske i uredske radove, za kompletnu izvedbu radova. 
Obračun po m' trase.</t>
  </si>
  <si>
    <t>Ugradnja kanalica za linijsku odvodnju (LINIJSKA REŠETKA). Betonska kanalica bez okvira do razreda C s  pocinčanom rešetkom. Tip BG standardne kanalice NW 200 dimenzija  svijetle širine 20,0 cm i duljine segmenta 100 cm, građevinske širine 34.4 cm i visine 27/37 cm, nosivosti poklopca (rešetke) 400 kN ili jednako vrijedan proizvod:________________. 
Kanalice s integriranom rešetkom iz polimer betona. Projektiranih dimenzija i tražene nosivosti. Stavkom obuhvaćena  ugradnja gumenom brtvom za spoj izljevne cijevi na kolektor. Obračun je po komadu ugrađenog linijskog kanala i čeone stijenke, a u cijeni je uključena nabava i ugradnja linijskog kanala, čeonih stijenki i svog ostalog potrebnog materijala, nabava, prijevoz i ugradnja temeljnog betona C 20/25 i polimer betona, izrada, montaža i demontaža oplata i skela, svi prijevozi i prijenosi, rad na ugradbi i njezi betona, izvedba priključaka s slivnikom 300×500, uklanjanje oplata i otpada te čišćenje okoliša. Izvedba, kontrola kakvoće i obračun prema OTU 1 i 3.</t>
  </si>
  <si>
    <t xml:space="preserve">Geodetski elaborat izvedenog stanja. Izrada geodetskog elaborata ovjerenog od tijela Državne uprave nadležnog za poslove katastra. Elaborat mora izraditi i potpisati osoba registrirana za obavljanje navedene djelatnosti po posebnom propisu. Geodetsku snimku i elaborat katastra treba izraditi za kolektore u ukupnoj izvedenoj duljini. 
Jedinična cijena stavke uključuje sve potrebne terenske i uredske radove, te materijal za izradu kompletnog elaborata katastra.
Elaborat katastra predati investitoru, kao digitalnu snimku u dwg formatu na CD-u, uz dva primjerka uvezenog elaborata.
Obračun po kompletu.
</t>
  </si>
  <si>
    <t xml:space="preserve">Strojni iskop rova. Iskop rova bez obzira na kategoriju. 
Na pozicijama gdje se ustanovi položaj drugih 
instalacija radove je potrebno izvoditi pažljivo uz ručni iskop.
Stranice iskopa zasijeći u nagibu 5:1. Obračun rova je prema dimenzijama iz poprečnog profila. Količina iskopa uključuje proširenje i produbljenje rova na mjestima gradnje revizijskih okana.
Dno rova planirati s točnošću od 3 cm.
Sve troškove nastale zbog oštećenja izazvanih nestručnim radom i neprimjerene zaštite, snosi izvoditelj radova. Ako se ukaže potreba izvesti razupiranje rova.
U cijenu je uračunato strojno zbijanje dna rova do potrebne zbijenosti od 40 Mpa, te čišćenje rova od obrušenog materijala u svim fazama gradnje. 
Obračun će se obaviti u idealnom profilu (prema dokaznici), bez priznavanja višeradova.
U cijenu ulazi sav potreban rad i materijal, te ukrcaj u vozilo i odvoz na deponiju koju osigurava izvođač.
Obračun po m3.  </t>
  </si>
  <si>
    <t>Dobava, doprema i izrada pješčane podloge pijeskom granulacije 0 – 4 mm, d = 10 cm, izravnana i nabijena lakim nabijačem, te pješčana obloga oko cijevi 30 cm iznad tjemena cijevi. Obračun po m3 izrađene posteljice.</t>
  </si>
  <si>
    <t>Osiguranje iskolčenja osi trase i objekata. Prije početka radova potrebno je iskolčiti os trase i označiti na terenu prema projektnoj dokumentaciji.
Poligone točke u području zahvata osigurati tako, da se radovima ne dovedu u pitanje njihove karakteristike.
Obračun po m' iskolčene osi trase.</t>
  </si>
  <si>
    <t>Dobava, doprema i ugradnja kamenog materijala za izradu kaldrme za betoniranje prilaznih rampi i ostalih betonskih površina. Debljina kaldrme je 20 cm, a u slučaju da se naiđe na džepove zemlje ili nekvalitetan materijal (nasip, otpad i sl.) potrebno je zamijeniti materijal.
Potrebno je ugraditi čisti kameni materijal koji se dovodi iz pozajmice.
Obračun po m3 ugrađenog materijala.</t>
  </si>
  <si>
    <t xml:space="preserve">Ručni iskop probnih poprečnih rovova, prije početka zemljanih radova, zbog utvrđivanja dubina i pozicija postojećih instalacija, u terenu bez obzira na kategoriju zemljišta. Probni rovovi predviđeni su izvesti poprečno, dimenzija 0,80 x 1,50 x 3,50 m. U cijenu stavke uračunato je i njihovo naknadno zatrpavanje, te obnova kolničke konstrukcije   </t>
  </si>
  <si>
    <t>Betoniranje površina, prilagođavanje postojećih površina, pasica i stepenica na novu niveletu. Betonska se površina izvodi debljine min. 15 cm, na uređenoj i zbijenoj podlozi. Tražena klase betona C25/30, koju treba dokazati Uvjerenjem o kakvoći. Spravljanje i ugradbu betona obaviti isključivo strojno, s izvedbom dilatacije (fuge).  
U cijenu ulazi sav materijal, izrada oplate, prijevoz, priprema podloge sa zbijanjem do potrebnog modula stišljivosti, rad, njega betona, kao i geodetski radovi na određivaju horizontalne dispozicije betona, te određivanju visinskih kota   prema izvedbenom projektu.
Radove izvoditi stručno, kvalitetno i sukladno odredbama HRN i OTU.
Obračun po m2 .</t>
  </si>
  <si>
    <t>Uklanjanje građevina uz trasu. Rušenje postojećih građevina od betona, kamena i sl. materijala. Materijal od porušenih građevina treba odvesti na deponiju, a mjesto rušenja treba počistiti.  Deponiju osigurava izvođač radova.
U cijenu uračunato uklanjane betonskih, kameno - bet. parapeta, podloge, stubišta, betonski rubnjaci, zidića i sl., odvoz na deponiju i čišćenje.
Obračun po m3.</t>
  </si>
  <si>
    <t>DN 500</t>
  </si>
  <si>
    <t>a)</t>
  </si>
  <si>
    <t>b)</t>
  </si>
  <si>
    <t>c)</t>
  </si>
  <si>
    <t>d)</t>
  </si>
  <si>
    <t>e)</t>
  </si>
  <si>
    <t>f)</t>
  </si>
  <si>
    <t>Strojni iskop jame za upojni bunar u terenu III i IV kategorije s odlaganjem materijala od iskopa u stranu. Obračun po m3 iskopa u sraslom stanju.</t>
  </si>
  <si>
    <t>Utovar i odvoz iskopanog materijala na deponij udaljen do 15 km. Obračun po količini iskopanog materijala uvećano za koeficijent rastresitosti 1,20.</t>
  </si>
  <si>
    <t>Dobava, doprema i ugradnja betona C 30/35 za izvedbu temelja, zidova i ploče upojnog bunara. Stavka uključuje sav potreban rad i materijal, prijenose i prijevoze te njegovanje betona. Obračun po m3 ugrađenog betona.</t>
  </si>
  <si>
    <t>Dobava, doprema, ugradnja armature.</t>
  </si>
  <si>
    <t>kg</t>
  </si>
  <si>
    <t>Dobava, doprema i ugradnja čistog kamenog materijala u jamu upojnog bunara. Kameni materijal posložiti do nivelete temeljne stope, a nakon izvedbe betonskog dijela posložiti oko  njega. Obračun po m3.</t>
  </si>
  <si>
    <t>g)</t>
  </si>
  <si>
    <t>h)</t>
  </si>
  <si>
    <t>Izrada, montaža i demontaža oplate zidova, temelja i ploče upojnog bunara s izvedbom otvora za revizijska okna. U cijenu uključeni i propusti prema nacrtu. Obračun po m2 oplate.</t>
  </si>
  <si>
    <t>Dobava, doprema i ugradnja lijevano željeznih poklopaca revizijskih okana nosivosti 40t. Obračun po komadu.</t>
  </si>
  <si>
    <t>Razastiranje humusa od iskopa nakon dovršetka upojnog bunara, zatrpavanje do nivoa okolnog terena i zatravnjivanje. Obračun po m2.</t>
  </si>
  <si>
    <t>Upojni bunar prema detalju u nacrtima.</t>
  </si>
  <si>
    <t>Fazonski komad račva 45° reducirana DN400/DN250</t>
  </si>
  <si>
    <t>Fazonski komad račva 45° reducirana DN500/DN250</t>
  </si>
  <si>
    <t>Dobava, doprema i ugradnja lijevano željeznog prefabriciranog elementa - olučnjaka s revizijom za spajanje krovne vertikale, bez protivmirisnog uloška i bez sifona. Veličina ulaznog otvora min DN 120. Prihvatljivo je rješenje s kvadratnim ili kružnim poklopcem. Ugradnja prema detalju u nacrtu. Stavka uključuje sav potreban rad i materijal, obračun po komadu kompletno izvedenog okna.</t>
  </si>
  <si>
    <t>Fazonski komad račva 45° reducirana DN400/DN160</t>
  </si>
  <si>
    <t>Fazonski komad račva 45° reducirana DN500/DN160</t>
  </si>
  <si>
    <t>DN 160</t>
  </si>
  <si>
    <t>DN 400</t>
  </si>
  <si>
    <t>IZGRADNJA OBORINSKE ODVODNJE U DIJELU ULICE KRALJA ZVONIMIRA I PUNTARSKIH MORNARA</t>
  </si>
  <si>
    <t xml:space="preserve">Montaža kanalizacijskog kolektora. Ugradnja kanalizacijskih PP rebrastih cijevi nazivne krutosti SN 8 kN/m2 proizvedene prema standardu EN 13476–1 s dvostrukom utičnom spojnicom. Cijevi su duljine 6,00 m. Način spajanja cijevi međusobno i na revizijska okna mora osiguravati trajnu vodonepropusnost svih spojeva. Obavezno dobaviti atest proizvoditelja. Montažu cijevi izvršiti prema uputama proizvoditelja.
Obračun po m'  
U cijenu ulazi:  
- tlačna proba (ispitivanje na vodonepropusnost) nakon zatrpavanja (opterećenja) središnjeg dijela cijevi materijalom dovezenim za zatrpavanje rova,
- svi prijevozi, 
- geodetski radovi na određivaju horizontalne dispozicije cijevi, prema izvedbenoj dokumentaciji. 
Obračun po m' ugrađenog kolektora.
</t>
  </si>
  <si>
    <r>
      <t xml:space="preserve">Zatrpavanje rova. Zatrpavanje rova probranim </t>
    </r>
    <r>
      <rPr>
        <sz val="11"/>
        <color theme="1"/>
        <rFont val="Calibri"/>
        <family val="2"/>
        <charset val="238"/>
        <scheme val="minor"/>
      </rPr>
      <t>materijalom iz iskopa  ili zamjenskim materijalom</t>
    </r>
    <r>
      <rPr>
        <sz val="11"/>
        <color theme="1"/>
        <rFont val="Calibri"/>
        <family val="2"/>
        <scheme val="minor"/>
      </rPr>
      <t>, nakon kompletne izvedbe okana, ugradnje cijevi, betonske podloge i bočnog osiguranja cijevi. Zatrpavanje obavljati u slojevima, u debljini od najmanje 30 cm, s polijevanjem vodom, i odgovarajućim ručnim ili strojnim nabijanjem, do potrebne zbijenosti. Zatrpavanje i zbijanje izvesti do tamponskog sloja kolničke i pješačke konstrukcije, odnosno vrha posteljice.  Radove obavljati u svemu prema O.T.U. (općim i tehn. uvjetima), za tu vrstu radova. Materijal mora zadovoljiti određene zahtjeve prema odredbama postojećih standarda. 
Kontrolu i tekuća ispitivanja treba usmjeriti prema modulu stišljivosti i stupnju zbijenosti.
U pogledu kvalitete izrade primjenjivati će se standard HRN U. B1. 038.
Jediničnom cijenom obuhvaćeni su svi troškovi nabave materijala, njegove ugradbe, i svega što je potrebno za potpuno dovršenje stavke.
Obračun po m3 ugrađenog materijala u zbijenom stanju.</t>
    </r>
  </si>
  <si>
    <t>Montaža polietilenskih revizijskih okana modularne izvedbe. U cijenu je uključena i ugradnja pokrovne armirano-betonske C20/25 ploče za montažu poklopca i AB vijenca. Okna se trebaju izvesti prema detalju iz nacrta. Stavka uključuje sav potreban rad i spajanje okna. Obračun po komadu.</t>
  </si>
  <si>
    <t xml:space="preserve"> Revizijsko okno DN 1000 mm (dubine 1,5 m - 2,5 m). </t>
  </si>
  <si>
    <t xml:space="preserve"> Revizijsko okno DN 800mm (dubine do 1,5 m). </t>
  </si>
  <si>
    <t>Izvedba vodolovnih okana. Vodolovna okna imaju dimenzije svijetlog otvora 0,60 x 0,60 m. Rad obuhvaća, dobavu i postavljanje jednostrane oplate, betoniranje okna betonom C 25/30 i izradu cementne glazure. Dva zida u zadnjoj trećini visine vodolovnog okna, izvesti skošenu, tako da otvor okna bude prilagođen za ugradbu lijevano-željeznog okvira za poklopac 40 x 40 cm. Zidove okna do visine preljevne cijevi izvesti vodonepropusnom cementnom glazurom. Rad obuhvaća, dobavu i postavljanje jednostrane oplate, betoniranje okna betonom C 25/30, dobavu i postavljanje lijevano-želj. slivničke rešetke s ugrađenim vijkom protiv ispadanja, nosivosti 400 kN i izradu cementne glazure. Kvalitetu ugrađenog betona potrebno je dokazati uvjerenjem o kakvoći. U cijenu ulaze kompletno gotovi radovi, kao i geodetski radovi na određivaju horizontalne dispozicije slivnika, te određivanju visinskih kota slivnika, prema izvedbenoj dokumentaciji.
Obračun po kom. izvedenog slivnika.</t>
  </si>
  <si>
    <t xml:space="preserve">Teleskopski poklopac okna svijetlog promjera 605 mm, iz lijevanog željeza EN-GJS-500-7 (nodularni lijev), s hvatištem za prihvat poluge kod otvaranja, visina reljefa površine poklopca najmanje 5,0 mm zbog protukliznosti, s okruglim samonivelirajućim okvirom za ugradnju izravno u habajući sloj asfalta, s teleskopskim prstenom visine 80 mm, sa zamjenjivim uloškom protiv lupanja debljine 10 mm smještenim horizontalno u ležište na okviru, stabiliziran trnovima, bez mogućnosti ispadanja, izrađenim od sintetičkog elastomera tvrdoće cca. 70° (Shore A), razreda opterećenja D400 (prema HRN EN 124:2005), s dva bezvijčana elementa za zaključavanje (kopče) izvedena od kompozitnog materijala koji ne zahtijevaju održavanje i potpuno su sigurni od podizanja uslijed prometa, bez zgloba, s otvorima za ventiliranje, sa završnim premazom (brzosušivi alkid sa inhibitorom korozije, crni RAL 9005), za visinu ugradnje od 15,0 do 20,0 cm. Moguća dobava dodatne opreme protiv otuđivanja. Pritisak okvira na dosjednu površinu do najviše 1,6 N/mm2. Vanjski promjer okvira 860 mm, visina okvira 140 mm, masa 97,0 kg. Ugradnja bez zaustavljanja razastirača, sve prema uputama proizvođača. Proizvod kao obični ljevano-željezni pokopac D400 ili jednakovrijedan:_____________________________.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</si>
</sst>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theme="1"/>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2" fillId="0" borderId="0" applyFont="0" applyFill="0" applyBorder="0" applyAlignment="0" applyProtection="0"/>
  </cellStyleXfs>
  <cellXfs count="46">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2" borderId="4" xfId="0" applyFill="1" applyBorder="1"/>
    <xf numFmtId="0" fontId="0" fillId="0" borderId="6" xfId="0" applyBorder="1" applyAlignment="1">
      <alignment horizontal="center"/>
    </xf>
    <xf numFmtId="0" fontId="3" fillId="3" borderId="8" xfId="0" applyFont="1" applyFill="1" applyBorder="1" applyAlignment="1">
      <alignment horizontal="center"/>
    </xf>
    <xf numFmtId="0" fontId="3" fillId="3" borderId="4" xfId="0" applyFont="1" applyFill="1" applyBorder="1" applyAlignment="1">
      <alignment horizontal="center"/>
    </xf>
    <xf numFmtId="0" fontId="3" fillId="4" borderId="11" xfId="0" applyFont="1" applyFill="1" applyBorder="1" applyAlignment="1">
      <alignment horizontal="center"/>
    </xf>
    <xf numFmtId="9" fontId="3" fillId="3" borderId="4" xfId="1" applyFont="1" applyFill="1" applyBorder="1" applyAlignment="1">
      <alignment horizontal="center"/>
    </xf>
    <xf numFmtId="0" fontId="3" fillId="4" borderId="4" xfId="0" applyFont="1" applyFill="1" applyBorder="1" applyAlignment="1">
      <alignment horizontal="center"/>
    </xf>
    <xf numFmtId="4" fontId="0" fillId="0" borderId="0" xfId="0" applyNumberFormat="1"/>
    <xf numFmtId="4" fontId="3" fillId="3" borderId="8" xfId="0" applyNumberFormat="1" applyFont="1" applyFill="1" applyBorder="1" applyAlignment="1">
      <alignment horizontal="center"/>
    </xf>
    <xf numFmtId="4" fontId="0" fillId="2" borderId="4" xfId="0" applyNumberFormat="1" applyFill="1" applyBorder="1"/>
    <xf numFmtId="4" fontId="0" fillId="0" borderId="2" xfId="0" applyNumberFormat="1" applyBorder="1" applyAlignment="1">
      <alignment horizontal="center"/>
    </xf>
    <xf numFmtId="4" fontId="0" fillId="0" borderId="1" xfId="0" applyNumberFormat="1" applyBorder="1" applyAlignment="1">
      <alignment horizontal="center"/>
    </xf>
    <xf numFmtId="4" fontId="0" fillId="0" borderId="6" xfId="0" applyNumberFormat="1" applyBorder="1" applyAlignment="1">
      <alignment horizontal="center"/>
    </xf>
    <xf numFmtId="4" fontId="3" fillId="4" borderId="11" xfId="0" applyNumberFormat="1" applyFont="1" applyFill="1" applyBorder="1" applyAlignment="1">
      <alignment horizontal="center"/>
    </xf>
    <xf numFmtId="4" fontId="3" fillId="3" borderId="4" xfId="0" applyNumberFormat="1" applyFont="1" applyFill="1" applyBorder="1" applyAlignment="1">
      <alignment horizontal="center"/>
    </xf>
    <xf numFmtId="4" fontId="3" fillId="4" borderId="4" xfId="0" applyNumberFormat="1" applyFont="1" applyFill="1" applyBorder="1" applyAlignment="1">
      <alignment horizontal="center"/>
    </xf>
    <xf numFmtId="0" fontId="0" fillId="0" borderId="2"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0" xfId="0" applyAlignment="1">
      <alignment vertical="top"/>
    </xf>
    <xf numFmtId="0" fontId="3" fillId="3" borderId="7" xfId="0" applyFont="1" applyFill="1" applyBorder="1" applyAlignment="1">
      <alignment horizontal="center" vertical="top"/>
    </xf>
    <xf numFmtId="0" fontId="0" fillId="2" borderId="3" xfId="0" applyFill="1"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0" fillId="0" borderId="6" xfId="0" applyBorder="1" applyAlignment="1">
      <alignment horizontal="center" vertical="top"/>
    </xf>
    <xf numFmtId="0" fontId="4" fillId="4" borderId="10" xfId="0" applyFont="1" applyFill="1" applyBorder="1" applyAlignment="1">
      <alignment horizontal="center" vertical="top"/>
    </xf>
    <xf numFmtId="0" fontId="3" fillId="3" borderId="3" xfId="0" applyFont="1" applyFill="1" applyBorder="1" applyAlignment="1">
      <alignment horizontal="center" vertical="top"/>
    </xf>
    <xf numFmtId="0" fontId="4" fillId="4" borderId="3" xfId="0" applyFont="1" applyFill="1" applyBorder="1" applyAlignment="1">
      <alignment horizontal="center" vertical="top"/>
    </xf>
    <xf numFmtId="0" fontId="3" fillId="3" borderId="8" xfId="0" applyFont="1" applyFill="1" applyBorder="1" applyAlignment="1">
      <alignment horizontal="center" vertical="top"/>
    </xf>
    <xf numFmtId="0" fontId="0" fillId="2" borderId="4" xfId="0" applyFill="1" applyBorder="1" applyAlignment="1">
      <alignment vertical="top"/>
    </xf>
    <xf numFmtId="0" fontId="3" fillId="4" borderId="11" xfId="0" applyFont="1" applyFill="1" applyBorder="1" applyAlignment="1">
      <alignment horizontal="center" vertical="top"/>
    </xf>
    <xf numFmtId="0" fontId="3" fillId="3" borderId="4" xfId="0" applyFont="1" applyFill="1" applyBorder="1" applyAlignment="1">
      <alignment horizontal="left" vertical="top"/>
    </xf>
    <xf numFmtId="0" fontId="3" fillId="4" borderId="4" xfId="0" applyFont="1" applyFill="1" applyBorder="1" applyAlignment="1">
      <alignment horizontal="left" vertical="top"/>
    </xf>
    <xf numFmtId="4" fontId="0" fillId="0" borderId="0" xfId="0" applyNumberFormat="1" applyAlignment="1">
      <alignment horizontal="right"/>
    </xf>
    <xf numFmtId="4" fontId="3" fillId="3" borderId="9" xfId="0" applyNumberFormat="1" applyFont="1" applyFill="1" applyBorder="1" applyAlignment="1">
      <alignment horizontal="right"/>
    </xf>
    <xf numFmtId="4" fontId="0" fillId="2" borderId="5" xfId="0" applyNumberFormat="1" applyFill="1" applyBorder="1" applyAlignment="1">
      <alignment horizontal="right"/>
    </xf>
    <xf numFmtId="4" fontId="0" fillId="0" borderId="2" xfId="0" applyNumberFormat="1" applyBorder="1" applyAlignment="1">
      <alignment horizontal="right"/>
    </xf>
    <xf numFmtId="4" fontId="3" fillId="4" borderId="12" xfId="0" applyNumberFormat="1" applyFont="1" applyFill="1" applyBorder="1" applyAlignment="1">
      <alignment horizontal="right"/>
    </xf>
    <xf numFmtId="4" fontId="3" fillId="3" borderId="5" xfId="0" applyNumberFormat="1" applyFont="1" applyFill="1" applyBorder="1" applyAlignment="1">
      <alignment horizontal="right"/>
    </xf>
    <xf numFmtId="4" fontId="3" fillId="4" borderId="5" xfId="0" applyNumberFormat="1" applyFont="1" applyFill="1" applyBorder="1" applyAlignment="1">
      <alignment horizontal="right"/>
    </xf>
    <xf numFmtId="0" fontId="0" fillId="0" borderId="1" xfId="0" applyFill="1" applyBorder="1" applyAlignment="1">
      <alignment vertical="top" wrapText="1"/>
    </xf>
    <xf numFmtId="0" fontId="0" fillId="0" borderId="2" xfId="0" applyFill="1" applyBorder="1" applyAlignment="1">
      <alignment vertical="top" wrapText="1"/>
    </xf>
    <xf numFmtId="0" fontId="0" fillId="0" borderId="6" xfId="0" applyFill="1" applyBorder="1" applyAlignment="1">
      <alignment vertical="top"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115"/>
  <sheetViews>
    <sheetView tabSelected="1" topLeftCell="A72" workbookViewId="0">
      <selection activeCell="B72" sqref="B72"/>
    </sheetView>
  </sheetViews>
  <sheetFormatPr defaultRowHeight="15" x14ac:dyDescent="0.25"/>
  <cols>
    <col min="1" max="1" width="9.140625" style="22"/>
    <col min="2" max="2" width="62.42578125" style="22" customWidth="1"/>
    <col min="4" max="5" width="9.140625" style="10"/>
    <col min="6" max="6" width="15.42578125" style="36" customWidth="1"/>
  </cols>
  <sheetData>
    <row r="2" spans="1:6" ht="15.75" thickBot="1" x14ac:dyDescent="0.3">
      <c r="B2" s="22" t="s">
        <v>79</v>
      </c>
    </row>
    <row r="3" spans="1:6" ht="15.75" thickBot="1" x14ac:dyDescent="0.3">
      <c r="A3" s="24" t="s">
        <v>6</v>
      </c>
      <c r="B3" s="32" t="s">
        <v>7</v>
      </c>
      <c r="C3" s="3"/>
      <c r="D3" s="12"/>
      <c r="E3" s="12"/>
      <c r="F3" s="38"/>
    </row>
    <row r="4" spans="1:6" ht="15.75" thickBot="1" x14ac:dyDescent="0.3">
      <c r="A4" s="23" t="s">
        <v>0</v>
      </c>
      <c r="B4" s="31" t="s">
        <v>1</v>
      </c>
      <c r="C4" s="5" t="s">
        <v>2</v>
      </c>
      <c r="D4" s="11" t="s">
        <v>3</v>
      </c>
      <c r="E4" s="11" t="s">
        <v>4</v>
      </c>
      <c r="F4" s="37" t="s">
        <v>5</v>
      </c>
    </row>
    <row r="5" spans="1:6" ht="90" x14ac:dyDescent="0.25">
      <c r="A5" s="25">
        <v>1</v>
      </c>
      <c r="B5" s="44" t="s">
        <v>48</v>
      </c>
      <c r="C5" s="2" t="s">
        <v>8</v>
      </c>
      <c r="D5" s="13">
        <v>250</v>
      </c>
      <c r="E5" s="13"/>
      <c r="F5" s="39" t="str">
        <f>IF(E5&lt;&gt;0,D5*E5,"")</f>
        <v/>
      </c>
    </row>
    <row r="6" spans="1:6" ht="120" x14ac:dyDescent="0.25">
      <c r="A6" s="26">
        <v>2</v>
      </c>
      <c r="B6" s="20" t="s">
        <v>52</v>
      </c>
      <c r="C6" s="1" t="s">
        <v>9</v>
      </c>
      <c r="D6" s="14">
        <v>8</v>
      </c>
      <c r="E6" s="14"/>
      <c r="F6" s="39" t="str">
        <f t="shared" ref="F6:F14" si="0">IF(E6&lt;&gt;0,D6*E6,"")</f>
        <v/>
      </c>
    </row>
    <row r="7" spans="1:6" hidden="1" x14ac:dyDescent="0.25">
      <c r="A7" s="26"/>
      <c r="B7" s="20"/>
      <c r="C7" s="1"/>
      <c r="D7" s="14"/>
      <c r="E7" s="14">
        <v>0</v>
      </c>
      <c r="F7" s="39"/>
    </row>
    <row r="8" spans="1:6" hidden="1" x14ac:dyDescent="0.25">
      <c r="A8" s="26"/>
      <c r="B8" s="43"/>
      <c r="C8" s="1"/>
      <c r="D8" s="14"/>
      <c r="E8" s="14">
        <v>0</v>
      </c>
      <c r="F8" s="39"/>
    </row>
    <row r="9" spans="1:6" hidden="1" x14ac:dyDescent="0.25">
      <c r="A9" s="26"/>
      <c r="B9" s="20"/>
      <c r="C9" s="1"/>
      <c r="D9" s="14"/>
      <c r="E9" s="14">
        <v>0</v>
      </c>
      <c r="F9" s="39"/>
    </row>
    <row r="10" spans="1:6" hidden="1" x14ac:dyDescent="0.25">
      <c r="A10" s="26"/>
      <c r="B10" s="20"/>
      <c r="C10" s="1"/>
      <c r="D10" s="14"/>
      <c r="E10" s="14">
        <v>0</v>
      </c>
      <c r="F10" s="39"/>
    </row>
    <row r="11" spans="1:6" hidden="1" x14ac:dyDescent="0.25">
      <c r="A11" s="26"/>
      <c r="B11" s="20"/>
      <c r="C11" s="1"/>
      <c r="D11" s="14"/>
      <c r="E11" s="14">
        <v>0</v>
      </c>
      <c r="F11" s="39"/>
    </row>
    <row r="12" spans="1:6" hidden="1" x14ac:dyDescent="0.25">
      <c r="A12" s="26"/>
      <c r="B12" s="20"/>
      <c r="C12" s="1"/>
      <c r="D12" s="14"/>
      <c r="E12" s="14">
        <v>0</v>
      </c>
      <c r="F12" s="39"/>
    </row>
    <row r="13" spans="1:6" hidden="1" x14ac:dyDescent="0.25">
      <c r="A13" s="26"/>
      <c r="B13" s="20"/>
      <c r="C13" s="1"/>
      <c r="D13" s="14"/>
      <c r="E13" s="14">
        <v>0</v>
      </c>
      <c r="F13" s="39"/>
    </row>
    <row r="14" spans="1:6" ht="75" x14ac:dyDescent="0.25">
      <c r="A14" s="26">
        <v>3</v>
      </c>
      <c r="B14" s="20" t="s">
        <v>38</v>
      </c>
      <c r="C14" s="1" t="s">
        <v>8</v>
      </c>
      <c r="D14" s="14">
        <v>10</v>
      </c>
      <c r="E14" s="14"/>
      <c r="F14" s="39" t="str">
        <f t="shared" si="0"/>
        <v/>
      </c>
    </row>
    <row r="15" spans="1:6" ht="90.75" thickBot="1" x14ac:dyDescent="0.3">
      <c r="A15" s="27">
        <v>4</v>
      </c>
      <c r="B15" s="21" t="s">
        <v>50</v>
      </c>
      <c r="C15" s="4" t="s">
        <v>11</v>
      </c>
      <c r="D15" s="15">
        <v>1</v>
      </c>
      <c r="E15" s="15"/>
      <c r="F15" s="39" t="str">
        <f t="shared" ref="F15" si="1">IF(E15&lt;&gt;0,D15*E15,"")</f>
        <v/>
      </c>
    </row>
    <row r="16" spans="1:6" ht="15.75" thickBot="1" x14ac:dyDescent="0.3">
      <c r="A16" s="24" t="str">
        <f>A3</f>
        <v>I.</v>
      </c>
      <c r="B16" s="32" t="str">
        <f>B3&amp;" - UKUPNO"</f>
        <v>PRIPREMNI RADOVI - UKUPNO</v>
      </c>
      <c r="C16" s="3"/>
      <c r="D16" s="12"/>
      <c r="E16" s="12"/>
      <c r="F16" s="38">
        <f>SUM(F5:F15)</f>
        <v>0</v>
      </c>
    </row>
    <row r="17" spans="1:6" ht="15.75" thickBot="1" x14ac:dyDescent="0.3"/>
    <row r="18" spans="1:6" ht="15.75" thickBot="1" x14ac:dyDescent="0.3">
      <c r="A18" s="24" t="s">
        <v>12</v>
      </c>
      <c r="B18" s="32" t="s">
        <v>13</v>
      </c>
      <c r="C18" s="3"/>
      <c r="D18" s="12"/>
      <c r="E18" s="12"/>
      <c r="F18" s="38"/>
    </row>
    <row r="19" spans="1:6" ht="15.75" thickBot="1" x14ac:dyDescent="0.3">
      <c r="A19" s="23" t="s">
        <v>0</v>
      </c>
      <c r="B19" s="31" t="s">
        <v>1</v>
      </c>
      <c r="C19" s="5" t="s">
        <v>2</v>
      </c>
      <c r="D19" s="11" t="s">
        <v>3</v>
      </c>
      <c r="E19" s="11" t="s">
        <v>4</v>
      </c>
      <c r="F19" s="37" t="s">
        <v>5</v>
      </c>
    </row>
    <row r="20" spans="1:6" hidden="1" x14ac:dyDescent="0.25">
      <c r="A20" s="26"/>
      <c r="B20" s="20"/>
      <c r="C20" s="1"/>
      <c r="D20" s="14"/>
      <c r="E20" s="14">
        <v>0</v>
      </c>
      <c r="F20" s="39"/>
    </row>
    <row r="21" spans="1:6" ht="60.75" thickBot="1" x14ac:dyDescent="0.3">
      <c r="A21" s="26">
        <v>1</v>
      </c>
      <c r="B21" s="20" t="s">
        <v>39</v>
      </c>
      <c r="C21" s="1" t="s">
        <v>9</v>
      </c>
      <c r="D21" s="14">
        <v>461</v>
      </c>
      <c r="E21" s="14"/>
      <c r="F21" s="39" t="str">
        <f t="shared" ref="F21" si="2">IF(E21&lt;&gt;0,D21*E21,"")</f>
        <v/>
      </c>
    </row>
    <row r="22" spans="1:6" ht="15.75" thickBot="1" x14ac:dyDescent="0.3">
      <c r="A22" s="24" t="str">
        <f>A18</f>
        <v>II.</v>
      </c>
      <c r="B22" s="32" t="str">
        <f>B18&amp;" - UKUPNO"</f>
        <v>DONJI STROJ - UKUPNO</v>
      </c>
      <c r="C22" s="3"/>
      <c r="D22" s="12"/>
      <c r="E22" s="12"/>
      <c r="F22" s="38">
        <f>SUM(F20:F21)</f>
        <v>0</v>
      </c>
    </row>
    <row r="23" spans="1:6" ht="15.75" thickBot="1" x14ac:dyDescent="0.3"/>
    <row r="24" spans="1:6" ht="15.75" thickBot="1" x14ac:dyDescent="0.3">
      <c r="A24" s="24" t="s">
        <v>14</v>
      </c>
      <c r="B24" s="32" t="s">
        <v>15</v>
      </c>
      <c r="C24" s="3"/>
      <c r="D24" s="12"/>
      <c r="E24" s="12"/>
      <c r="F24" s="38"/>
    </row>
    <row r="25" spans="1:6" ht="15.75" thickBot="1" x14ac:dyDescent="0.3">
      <c r="A25" s="23" t="s">
        <v>0</v>
      </c>
      <c r="B25" s="31" t="s">
        <v>1</v>
      </c>
      <c r="C25" s="5" t="s">
        <v>2</v>
      </c>
      <c r="D25" s="11" t="s">
        <v>3</v>
      </c>
      <c r="E25" s="11" t="s">
        <v>4</v>
      </c>
      <c r="F25" s="37" t="s">
        <v>5</v>
      </c>
    </row>
    <row r="26" spans="1:6" ht="16.5" hidden="1" customHeight="1" x14ac:dyDescent="0.25">
      <c r="A26" s="26">
        <v>2</v>
      </c>
      <c r="B26" s="20"/>
      <c r="C26" s="1"/>
      <c r="D26" s="14"/>
      <c r="E26" s="14"/>
      <c r="F26" s="39"/>
    </row>
    <row r="27" spans="1:6" hidden="1" x14ac:dyDescent="0.25">
      <c r="A27" s="26">
        <v>3</v>
      </c>
      <c r="B27" s="20"/>
      <c r="C27" s="1"/>
      <c r="D27" s="14"/>
      <c r="E27" s="14"/>
      <c r="F27" s="39"/>
    </row>
    <row r="28" spans="1:6" ht="180" x14ac:dyDescent="0.25">
      <c r="A28" s="26">
        <v>1</v>
      </c>
      <c r="B28" s="20" t="s">
        <v>40</v>
      </c>
      <c r="C28" s="1" t="s">
        <v>8</v>
      </c>
      <c r="D28" s="14">
        <v>10</v>
      </c>
      <c r="E28" s="14"/>
      <c r="F28" s="39" t="str">
        <f t="shared" ref="F28:F31" si="3">IF(E28&lt;&gt;0,D28*E28,"")</f>
        <v/>
      </c>
    </row>
    <row r="29" spans="1:6" ht="135" x14ac:dyDescent="0.25">
      <c r="A29" s="26">
        <v>2</v>
      </c>
      <c r="B29" s="20" t="s">
        <v>41</v>
      </c>
      <c r="C29" s="1" t="s">
        <v>8</v>
      </c>
      <c r="D29" s="14">
        <v>10</v>
      </c>
      <c r="E29" s="14"/>
      <c r="F29" s="39" t="str">
        <f t="shared" si="3"/>
        <v/>
      </c>
    </row>
    <row r="30" spans="1:6" ht="120" x14ac:dyDescent="0.25">
      <c r="A30" s="26">
        <v>3</v>
      </c>
      <c r="B30" s="43" t="s">
        <v>49</v>
      </c>
      <c r="C30" s="1" t="s">
        <v>9</v>
      </c>
      <c r="D30" s="14">
        <v>2</v>
      </c>
      <c r="E30" s="14"/>
      <c r="F30" s="39" t="str">
        <f t="shared" si="3"/>
        <v/>
      </c>
    </row>
    <row r="31" spans="1:6" ht="210.75" thickBot="1" x14ac:dyDescent="0.3">
      <c r="A31" s="26">
        <v>4</v>
      </c>
      <c r="B31" s="20" t="s">
        <v>51</v>
      </c>
      <c r="C31" s="1" t="s">
        <v>10</v>
      </c>
      <c r="D31" s="14">
        <v>10</v>
      </c>
      <c r="E31" s="14"/>
      <c r="F31" s="39" t="str">
        <f t="shared" si="3"/>
        <v/>
      </c>
    </row>
    <row r="32" spans="1:6" hidden="1" x14ac:dyDescent="0.25">
      <c r="A32" s="26">
        <v>8</v>
      </c>
      <c r="B32" s="43"/>
      <c r="C32" s="1"/>
      <c r="D32" s="14"/>
      <c r="E32" s="14"/>
      <c r="F32" s="39"/>
    </row>
    <row r="33" spans="1:6" hidden="1" x14ac:dyDescent="0.25">
      <c r="A33" s="26">
        <v>9</v>
      </c>
      <c r="B33" s="20"/>
      <c r="C33" s="1"/>
      <c r="D33" s="14"/>
      <c r="E33" s="14"/>
      <c r="F33" s="39"/>
    </row>
    <row r="34" spans="1:6" hidden="1" x14ac:dyDescent="0.25">
      <c r="A34" s="26">
        <v>10</v>
      </c>
      <c r="B34" s="43"/>
      <c r="C34" s="1"/>
      <c r="D34" s="14"/>
      <c r="E34" s="14"/>
      <c r="F34" s="39"/>
    </row>
    <row r="35" spans="1:6" hidden="1" x14ac:dyDescent="0.25">
      <c r="A35" s="26">
        <v>11</v>
      </c>
      <c r="B35" s="43"/>
      <c r="C35" s="1"/>
      <c r="D35" s="14"/>
      <c r="E35" s="14"/>
      <c r="F35" s="39"/>
    </row>
    <row r="36" spans="1:6" hidden="1" x14ac:dyDescent="0.25">
      <c r="A36" s="26" t="s">
        <v>27</v>
      </c>
      <c r="B36" s="43"/>
      <c r="C36" s="1"/>
      <c r="D36" s="14"/>
      <c r="E36" s="14"/>
      <c r="F36" s="39"/>
    </row>
    <row r="37" spans="1:6" hidden="1" x14ac:dyDescent="0.25">
      <c r="A37" s="26" t="s">
        <v>28</v>
      </c>
      <c r="B37" s="43"/>
      <c r="C37" s="1"/>
      <c r="D37" s="14"/>
      <c r="E37" s="14"/>
      <c r="F37" s="39"/>
    </row>
    <row r="38" spans="1:6" ht="15.75" hidden="1" thickBot="1" x14ac:dyDescent="0.3">
      <c r="A38" s="26">
        <v>13</v>
      </c>
      <c r="B38" s="43"/>
      <c r="C38" s="1"/>
      <c r="D38" s="14"/>
      <c r="E38" s="14"/>
      <c r="F38" s="39"/>
    </row>
    <row r="39" spans="1:6" ht="15.75" thickBot="1" x14ac:dyDescent="0.3">
      <c r="A39" s="24" t="str">
        <f>A24</f>
        <v>III.</v>
      </c>
      <c r="B39" s="32" t="str">
        <f>B24&amp;" - UKUPNO"</f>
        <v>OBJEKTI - UKUPNO</v>
      </c>
      <c r="C39" s="3"/>
      <c r="D39" s="12"/>
      <c r="E39" s="12"/>
      <c r="F39" s="38">
        <f>SUM(F25:F38)</f>
        <v>0</v>
      </c>
    </row>
    <row r="40" spans="1:6" ht="15.75" thickBot="1" x14ac:dyDescent="0.3"/>
    <row r="41" spans="1:6" hidden="1" x14ac:dyDescent="0.25">
      <c r="A41" s="26" t="s">
        <v>33</v>
      </c>
      <c r="B41" s="20"/>
      <c r="C41" s="1"/>
      <c r="D41" s="14"/>
      <c r="E41" s="14"/>
      <c r="F41" s="39"/>
    </row>
    <row r="42" spans="1:6" hidden="1" x14ac:dyDescent="0.25">
      <c r="A42" s="26" t="s">
        <v>34</v>
      </c>
      <c r="B42" s="20"/>
      <c r="C42" s="1"/>
      <c r="D42" s="14"/>
      <c r="E42" s="14"/>
      <c r="F42" s="39"/>
    </row>
    <row r="43" spans="1:6" hidden="1" x14ac:dyDescent="0.25">
      <c r="A43" s="26" t="s">
        <v>35</v>
      </c>
      <c r="B43" s="20"/>
      <c r="C43" s="1"/>
      <c r="D43" s="14"/>
      <c r="E43" s="14"/>
      <c r="F43" s="39"/>
    </row>
    <row r="44" spans="1:6" hidden="1" x14ac:dyDescent="0.25">
      <c r="A44" s="26" t="s">
        <v>36</v>
      </c>
      <c r="B44" s="20"/>
      <c r="C44" s="1"/>
      <c r="D44" s="14"/>
      <c r="E44" s="14"/>
      <c r="F44" s="39"/>
    </row>
    <row r="45" spans="1:6" ht="15.75" hidden="1" thickBot="1" x14ac:dyDescent="0.3">
      <c r="A45" s="27" t="s">
        <v>37</v>
      </c>
      <c r="B45" s="21"/>
      <c r="C45" s="1"/>
      <c r="D45" s="15"/>
      <c r="E45" s="15"/>
      <c r="F45" s="39"/>
    </row>
    <row r="46" spans="1:6" ht="15.75" hidden="1" thickBot="1" x14ac:dyDescent="0.3">
      <c r="A46" s="24" t="e">
        <f>#REF!</f>
        <v>#REF!</v>
      </c>
      <c r="B46" s="32" t="e">
        <f>#REF!&amp;" - UKUPNO"</f>
        <v>#REF!</v>
      </c>
      <c r="C46" s="3"/>
      <c r="D46" s="12"/>
      <c r="E46" s="12"/>
      <c r="F46" s="38">
        <f>SUM(F41:F45)</f>
        <v>0</v>
      </c>
    </row>
    <row r="47" spans="1:6" ht="15.75" thickBot="1" x14ac:dyDescent="0.3">
      <c r="A47" s="24" t="s">
        <v>16</v>
      </c>
      <c r="B47" s="32" t="s">
        <v>17</v>
      </c>
      <c r="C47" s="3"/>
      <c r="D47" s="12"/>
      <c r="E47" s="12"/>
      <c r="F47" s="38"/>
    </row>
    <row r="48" spans="1:6" ht="15.75" thickBot="1" x14ac:dyDescent="0.3">
      <c r="A48" s="23" t="s">
        <v>0</v>
      </c>
      <c r="B48" s="31" t="s">
        <v>1</v>
      </c>
      <c r="C48" s="5" t="s">
        <v>2</v>
      </c>
      <c r="D48" s="11" t="s">
        <v>3</v>
      </c>
      <c r="E48" s="11" t="s">
        <v>4</v>
      </c>
      <c r="F48" s="37" t="s">
        <v>5</v>
      </c>
    </row>
    <row r="49" spans="1:6" ht="75" x14ac:dyDescent="0.25">
      <c r="A49" s="25">
        <v>1</v>
      </c>
      <c r="B49" s="19" t="s">
        <v>43</v>
      </c>
      <c r="C49" s="2" t="s">
        <v>8</v>
      </c>
      <c r="D49" s="13">
        <v>240</v>
      </c>
      <c r="E49" s="13"/>
      <c r="F49" s="39" t="str">
        <f>IF(E49&lt;&gt;0,D49*E49,"")</f>
        <v/>
      </c>
    </row>
    <row r="50" spans="1:6" ht="285" x14ac:dyDescent="0.25">
      <c r="A50" s="26">
        <v>4</v>
      </c>
      <c r="B50" s="20" t="s">
        <v>46</v>
      </c>
      <c r="C50" s="1" t="s">
        <v>9</v>
      </c>
      <c r="D50" s="14">
        <v>505</v>
      </c>
      <c r="E50" s="14"/>
      <c r="F50" s="39" t="str">
        <f t="shared" ref="F50:F70" si="4">IF(E50&lt;&gt;0,D50*E50,"")</f>
        <v/>
      </c>
    </row>
    <row r="51" spans="1:6" ht="264" customHeight="1" x14ac:dyDescent="0.25">
      <c r="A51" s="26">
        <v>5</v>
      </c>
      <c r="B51" s="20" t="s">
        <v>80</v>
      </c>
      <c r="C51" s="1"/>
      <c r="D51" s="14"/>
      <c r="E51" s="14"/>
      <c r="F51" s="39"/>
    </row>
    <row r="52" spans="1:6" x14ac:dyDescent="0.25">
      <c r="A52" s="26" t="s">
        <v>29</v>
      </c>
      <c r="B52" s="20" t="s">
        <v>53</v>
      </c>
      <c r="C52" s="1" t="s">
        <v>8</v>
      </c>
      <c r="D52" s="14">
        <v>135</v>
      </c>
      <c r="E52" s="14"/>
      <c r="F52" s="39" t="str">
        <f t="shared" si="4"/>
        <v/>
      </c>
    </row>
    <row r="53" spans="1:6" x14ac:dyDescent="0.25">
      <c r="A53" s="26" t="s">
        <v>30</v>
      </c>
      <c r="B53" s="20" t="s">
        <v>78</v>
      </c>
      <c r="C53" s="1"/>
      <c r="D53" s="14">
        <v>100</v>
      </c>
      <c r="E53" s="14"/>
      <c r="F53" s="39" t="str">
        <f t="shared" si="4"/>
        <v/>
      </c>
    </row>
    <row r="54" spans="1:6" x14ac:dyDescent="0.25">
      <c r="A54" s="26" t="s">
        <v>31</v>
      </c>
      <c r="B54" s="20" t="s">
        <v>42</v>
      </c>
      <c r="C54" s="1" t="s">
        <v>8</v>
      </c>
      <c r="D54" s="14">
        <v>76</v>
      </c>
      <c r="E54" s="14"/>
      <c r="F54" s="39" t="str">
        <f t="shared" si="4"/>
        <v/>
      </c>
    </row>
    <row r="55" spans="1:6" x14ac:dyDescent="0.25">
      <c r="A55" s="26" t="s">
        <v>32</v>
      </c>
      <c r="B55" s="20" t="s">
        <v>77</v>
      </c>
      <c r="C55" s="1" t="s">
        <v>8</v>
      </c>
      <c r="D55" s="14">
        <v>36</v>
      </c>
      <c r="E55" s="14"/>
      <c r="F55" s="39" t="str">
        <f t="shared" si="4"/>
        <v/>
      </c>
    </row>
    <row r="56" spans="1:6" x14ac:dyDescent="0.25">
      <c r="A56" s="26" t="s">
        <v>33</v>
      </c>
      <c r="B56" s="20" t="s">
        <v>72</v>
      </c>
      <c r="C56" s="1" t="s">
        <v>11</v>
      </c>
      <c r="D56" s="14">
        <v>5</v>
      </c>
      <c r="E56" s="14"/>
      <c r="F56" s="39" t="str">
        <f t="shared" si="4"/>
        <v/>
      </c>
    </row>
    <row r="57" spans="1:6" x14ac:dyDescent="0.25">
      <c r="A57" s="26" t="s">
        <v>34</v>
      </c>
      <c r="B57" s="20" t="s">
        <v>73</v>
      </c>
      <c r="C57" s="1" t="s">
        <v>11</v>
      </c>
      <c r="D57" s="14">
        <v>1</v>
      </c>
      <c r="E57" s="14"/>
      <c r="F57" s="39" t="str">
        <f t="shared" si="4"/>
        <v/>
      </c>
    </row>
    <row r="58" spans="1:6" x14ac:dyDescent="0.25">
      <c r="A58" s="26" t="s">
        <v>35</v>
      </c>
      <c r="B58" s="20" t="s">
        <v>75</v>
      </c>
      <c r="C58" s="1" t="s">
        <v>11</v>
      </c>
      <c r="D58" s="14">
        <v>3</v>
      </c>
      <c r="E58" s="14"/>
      <c r="F58" s="39" t="str">
        <f t="shared" si="4"/>
        <v/>
      </c>
    </row>
    <row r="59" spans="1:6" x14ac:dyDescent="0.25">
      <c r="A59" s="26" t="s">
        <v>36</v>
      </c>
      <c r="B59" s="20" t="s">
        <v>76</v>
      </c>
      <c r="C59" s="1" t="s">
        <v>11</v>
      </c>
      <c r="D59" s="14">
        <v>6</v>
      </c>
      <c r="E59" s="14"/>
      <c r="F59" s="39" t="str">
        <f t="shared" si="4"/>
        <v/>
      </c>
    </row>
    <row r="60" spans="1:6" ht="60" x14ac:dyDescent="0.25">
      <c r="A60" s="26">
        <v>6</v>
      </c>
      <c r="B60" s="20" t="s">
        <v>47</v>
      </c>
      <c r="C60" s="1" t="s">
        <v>9</v>
      </c>
      <c r="D60" s="14">
        <v>105</v>
      </c>
      <c r="E60" s="14"/>
      <c r="F60" s="39" t="str">
        <f t="shared" si="4"/>
        <v/>
      </c>
    </row>
    <row r="61" spans="1:6" ht="270" x14ac:dyDescent="0.25">
      <c r="A61" s="26">
        <v>7</v>
      </c>
      <c r="B61" s="20" t="s">
        <v>81</v>
      </c>
      <c r="C61" s="1" t="s">
        <v>9</v>
      </c>
      <c r="D61" s="14">
        <v>212</v>
      </c>
      <c r="E61" s="14"/>
      <c r="F61" s="39" t="str">
        <f t="shared" si="4"/>
        <v/>
      </c>
    </row>
    <row r="62" spans="1:6" hidden="1" x14ac:dyDescent="0.25">
      <c r="A62" s="26"/>
      <c r="B62" s="20"/>
      <c r="C62" s="1"/>
      <c r="D62" s="14"/>
      <c r="E62" s="14"/>
      <c r="F62" s="39"/>
    </row>
    <row r="63" spans="1:6" ht="75" x14ac:dyDescent="0.25">
      <c r="A63" s="26">
        <v>8</v>
      </c>
      <c r="B63" s="43" t="s">
        <v>82</v>
      </c>
      <c r="C63" s="1"/>
      <c r="D63" s="14"/>
      <c r="E63" s="14"/>
      <c r="F63" s="39"/>
    </row>
    <row r="64" spans="1:6" x14ac:dyDescent="0.25">
      <c r="A64" s="26" t="s">
        <v>29</v>
      </c>
      <c r="B64" s="43" t="s">
        <v>83</v>
      </c>
      <c r="C64" s="1" t="s">
        <v>11</v>
      </c>
      <c r="D64" s="14">
        <v>7</v>
      </c>
      <c r="E64" s="14"/>
      <c r="F64" s="39" t="str">
        <f t="shared" ref="F64:F65" si="5">IF(E64&lt;&gt;0,D64*E64,"")</f>
        <v/>
      </c>
    </row>
    <row r="65" spans="1:6" x14ac:dyDescent="0.25">
      <c r="A65" s="26" t="s">
        <v>30</v>
      </c>
      <c r="B65" s="43" t="s">
        <v>84</v>
      </c>
      <c r="C65" s="1" t="s">
        <v>11</v>
      </c>
      <c r="D65" s="14">
        <v>3</v>
      </c>
      <c r="E65" s="14"/>
      <c r="F65" s="39" t="str">
        <f t="shared" si="5"/>
        <v/>
      </c>
    </row>
    <row r="66" spans="1:6" ht="255" x14ac:dyDescent="0.25">
      <c r="A66" s="26">
        <v>9</v>
      </c>
      <c r="B66" s="20" t="s">
        <v>85</v>
      </c>
      <c r="C66" s="1" t="s">
        <v>11</v>
      </c>
      <c r="D66" s="14">
        <v>17</v>
      </c>
      <c r="E66" s="14"/>
      <c r="F66" s="39" t="str">
        <f t="shared" si="4"/>
        <v/>
      </c>
    </row>
    <row r="67" spans="1:6" hidden="1" x14ac:dyDescent="0.25">
      <c r="A67" s="26"/>
      <c r="B67" s="43"/>
      <c r="C67" s="1"/>
      <c r="D67" s="14"/>
      <c r="E67" s="14"/>
      <c r="F67" s="39"/>
    </row>
    <row r="68" spans="1:6" hidden="1" x14ac:dyDescent="0.25">
      <c r="A68" s="26"/>
      <c r="B68" s="43"/>
      <c r="C68" s="1"/>
      <c r="D68" s="14"/>
      <c r="E68" s="14"/>
      <c r="F68" s="39"/>
    </row>
    <row r="69" spans="1:6" ht="255" x14ac:dyDescent="0.25">
      <c r="A69" s="26">
        <v>10</v>
      </c>
      <c r="B69" s="20" t="s">
        <v>44</v>
      </c>
      <c r="C69" s="1" t="s">
        <v>8</v>
      </c>
      <c r="D69" s="14">
        <v>8</v>
      </c>
      <c r="E69" s="14"/>
      <c r="F69" s="39" t="str">
        <f t="shared" si="4"/>
        <v/>
      </c>
    </row>
    <row r="70" spans="1:6" ht="318.75" customHeight="1" x14ac:dyDescent="0.25">
      <c r="A70" s="27">
        <v>11</v>
      </c>
      <c r="B70" s="45" t="s">
        <v>86</v>
      </c>
      <c r="C70" s="4" t="s">
        <v>11</v>
      </c>
      <c r="D70" s="15">
        <v>17</v>
      </c>
      <c r="E70" s="15"/>
      <c r="F70" s="39" t="str">
        <f t="shared" si="4"/>
        <v/>
      </c>
    </row>
    <row r="71" spans="1:6" hidden="1" x14ac:dyDescent="0.25">
      <c r="A71" s="27">
        <v>12</v>
      </c>
      <c r="B71" s="45"/>
      <c r="C71" s="4"/>
      <c r="D71" s="15"/>
      <c r="E71" s="15"/>
      <c r="F71" s="39"/>
    </row>
    <row r="72" spans="1:6" ht="180" x14ac:dyDescent="0.25">
      <c r="A72" s="27">
        <v>12</v>
      </c>
      <c r="B72" s="21" t="s">
        <v>45</v>
      </c>
      <c r="C72" s="4" t="s">
        <v>26</v>
      </c>
      <c r="D72" s="15">
        <v>1</v>
      </c>
      <c r="E72" s="15"/>
      <c r="F72" s="39" t="str">
        <f t="shared" ref="F72:F73" si="6">IF(E72&lt;&gt;0,D72*E72,"")</f>
        <v/>
      </c>
    </row>
    <row r="73" spans="1:6" ht="90.75" thickBot="1" x14ac:dyDescent="0.3">
      <c r="A73" s="27">
        <v>13</v>
      </c>
      <c r="B73" s="21" t="s">
        <v>74</v>
      </c>
      <c r="C73" s="4" t="s">
        <v>11</v>
      </c>
      <c r="D73" s="15">
        <v>9</v>
      </c>
      <c r="E73" s="15"/>
      <c r="F73" s="39" t="str">
        <f t="shared" si="6"/>
        <v/>
      </c>
    </row>
    <row r="74" spans="1:6" hidden="1" x14ac:dyDescent="0.25">
      <c r="A74" s="27">
        <v>13</v>
      </c>
      <c r="B74" s="21" t="s">
        <v>71</v>
      </c>
      <c r="C74" s="4"/>
      <c r="D74" s="15"/>
      <c r="E74" s="15"/>
      <c r="F74" s="39" t="str">
        <f t="shared" ref="F74" si="7">IF(E74&lt;&gt;0,D74*E74,"")</f>
        <v/>
      </c>
    </row>
    <row r="75" spans="1:6" ht="45" hidden="1" x14ac:dyDescent="0.25">
      <c r="A75" s="27" t="s">
        <v>54</v>
      </c>
      <c r="B75" s="21" t="s">
        <v>60</v>
      </c>
      <c r="C75" s="4" t="s">
        <v>9</v>
      </c>
      <c r="D75" s="15"/>
      <c r="E75" s="15">
        <v>100</v>
      </c>
      <c r="F75" s="39">
        <f t="shared" ref="F75:F82" si="8">IF(E75&lt;&gt;0,D75*E75,"")</f>
        <v>0</v>
      </c>
    </row>
    <row r="76" spans="1:6" ht="45" hidden="1" x14ac:dyDescent="0.25">
      <c r="A76" s="27" t="s">
        <v>55</v>
      </c>
      <c r="B76" s="21" t="s">
        <v>61</v>
      </c>
      <c r="C76" s="4" t="s">
        <v>9</v>
      </c>
      <c r="D76" s="15"/>
      <c r="E76" s="15">
        <v>32</v>
      </c>
      <c r="F76" s="39">
        <f t="shared" si="8"/>
        <v>0</v>
      </c>
    </row>
    <row r="77" spans="1:6" ht="60" hidden="1" x14ac:dyDescent="0.25">
      <c r="A77" s="27" t="s">
        <v>56</v>
      </c>
      <c r="B77" s="21" t="s">
        <v>62</v>
      </c>
      <c r="C77" s="4" t="s">
        <v>9</v>
      </c>
      <c r="D77" s="15"/>
      <c r="E77" s="15">
        <v>1500</v>
      </c>
      <c r="F77" s="39">
        <f t="shared" si="8"/>
        <v>0</v>
      </c>
    </row>
    <row r="78" spans="1:6" ht="45" hidden="1" x14ac:dyDescent="0.25">
      <c r="A78" s="27" t="s">
        <v>57</v>
      </c>
      <c r="B78" s="21" t="s">
        <v>68</v>
      </c>
      <c r="C78" s="4" t="s">
        <v>10</v>
      </c>
      <c r="D78" s="15"/>
      <c r="E78" s="15">
        <v>100</v>
      </c>
      <c r="F78" s="39">
        <f t="shared" si="8"/>
        <v>0</v>
      </c>
    </row>
    <row r="79" spans="1:6" hidden="1" x14ac:dyDescent="0.25">
      <c r="A79" s="27" t="s">
        <v>58</v>
      </c>
      <c r="B79" s="21" t="s">
        <v>63</v>
      </c>
      <c r="C79" s="4" t="s">
        <v>64</v>
      </c>
      <c r="D79" s="15"/>
      <c r="E79" s="15">
        <v>12</v>
      </c>
      <c r="F79" s="39">
        <f t="shared" si="8"/>
        <v>0</v>
      </c>
    </row>
    <row r="80" spans="1:6" ht="60" hidden="1" x14ac:dyDescent="0.25">
      <c r="A80" s="27" t="s">
        <v>59</v>
      </c>
      <c r="B80" s="21" t="s">
        <v>65</v>
      </c>
      <c r="C80" s="4" t="s">
        <v>9</v>
      </c>
      <c r="D80" s="15"/>
      <c r="E80" s="15">
        <v>90</v>
      </c>
      <c r="F80" s="39">
        <f t="shared" si="8"/>
        <v>0</v>
      </c>
    </row>
    <row r="81" spans="1:6" ht="30" hidden="1" x14ac:dyDescent="0.25">
      <c r="A81" s="27" t="s">
        <v>66</v>
      </c>
      <c r="B81" s="21" t="s">
        <v>69</v>
      </c>
      <c r="C81" s="4" t="s">
        <v>11</v>
      </c>
      <c r="D81" s="15"/>
      <c r="E81" s="15">
        <v>1000</v>
      </c>
      <c r="F81" s="39">
        <f t="shared" si="8"/>
        <v>0</v>
      </c>
    </row>
    <row r="82" spans="1:6" ht="45.75" hidden="1" thickBot="1" x14ac:dyDescent="0.3">
      <c r="A82" s="27" t="s">
        <v>67</v>
      </c>
      <c r="B82" s="21" t="s">
        <v>70</v>
      </c>
      <c r="C82" s="4" t="s">
        <v>10</v>
      </c>
      <c r="D82" s="15"/>
      <c r="E82" s="15">
        <v>30</v>
      </c>
      <c r="F82" s="39">
        <f t="shared" si="8"/>
        <v>0</v>
      </c>
    </row>
    <row r="83" spans="1:6" ht="15.75" thickBot="1" x14ac:dyDescent="0.3">
      <c r="A83" s="24" t="str">
        <f>A47</f>
        <v>IV.</v>
      </c>
      <c r="B83" s="32" t="str">
        <f>B47&amp;" - UKUPNO"</f>
        <v>OBORINSKA ODVODNJA - UKUPNO</v>
      </c>
      <c r="C83" s="3"/>
      <c r="D83" s="12"/>
      <c r="E83" s="12"/>
      <c r="F83" s="38">
        <f>SUM(F49:F82)</f>
        <v>0</v>
      </c>
    </row>
    <row r="85" spans="1:6" ht="15.75" hidden="1" thickBot="1" x14ac:dyDescent="0.3">
      <c r="A85" s="24" t="s">
        <v>18</v>
      </c>
      <c r="B85" s="32" t="s">
        <v>19</v>
      </c>
      <c r="C85" s="3"/>
      <c r="D85" s="12"/>
      <c r="E85" s="12"/>
      <c r="F85" s="38"/>
    </row>
    <row r="86" spans="1:6" hidden="1" x14ac:dyDescent="0.25">
      <c r="A86" s="25"/>
      <c r="B86" s="44"/>
      <c r="C86" s="2"/>
      <c r="D86" s="13"/>
      <c r="E86" s="13"/>
      <c r="F86" s="39"/>
    </row>
    <row r="87" spans="1:6" hidden="1" x14ac:dyDescent="0.25">
      <c r="A87" s="26"/>
      <c r="B87" s="43"/>
      <c r="C87" s="1"/>
      <c r="D87" s="14"/>
      <c r="E87" s="14"/>
      <c r="F87" s="39"/>
    </row>
    <row r="88" spans="1:6" ht="15.75" hidden="1" thickBot="1" x14ac:dyDescent="0.3">
      <c r="A88" s="26"/>
      <c r="B88" s="43"/>
      <c r="C88" s="1"/>
      <c r="D88" s="14"/>
      <c r="E88" s="14"/>
      <c r="F88" s="39"/>
    </row>
    <row r="89" spans="1:6" ht="15.75" hidden="1" thickBot="1" x14ac:dyDescent="0.3">
      <c r="A89" s="24" t="str">
        <f>A85</f>
        <v>VII.</v>
      </c>
      <c r="B89" s="32" t="str">
        <f>B85&amp;" - UKUPNO"</f>
        <v>HORTIKULTURNO UREĐENJE - UKUPNO</v>
      </c>
      <c r="C89" s="3"/>
      <c r="D89" s="12"/>
      <c r="E89" s="12"/>
      <c r="F89" s="38">
        <f>SUM(F86:F88)</f>
        <v>0</v>
      </c>
    </row>
    <row r="90" spans="1:6" ht="15.75" hidden="1" thickBot="1" x14ac:dyDescent="0.3"/>
    <row r="91" spans="1:6" ht="15.75" hidden="1" thickBot="1" x14ac:dyDescent="0.3">
      <c r="A91" s="24" t="s">
        <v>20</v>
      </c>
      <c r="B91" s="32" t="s">
        <v>21</v>
      </c>
      <c r="C91" s="3"/>
      <c r="D91" s="12"/>
      <c r="E91" s="12"/>
      <c r="F91" s="38"/>
    </row>
    <row r="92" spans="1:6" hidden="1" x14ac:dyDescent="0.25">
      <c r="A92" s="25"/>
      <c r="B92" s="19"/>
      <c r="C92" s="2"/>
      <c r="D92" s="13"/>
      <c r="E92" s="13"/>
      <c r="F92" s="39"/>
    </row>
    <row r="93" spans="1:6" hidden="1" x14ac:dyDescent="0.25">
      <c r="A93" s="26"/>
      <c r="B93" s="20"/>
      <c r="C93" s="1"/>
      <c r="D93" s="14"/>
      <c r="E93" s="14"/>
      <c r="F93" s="39"/>
    </row>
    <row r="94" spans="1:6" hidden="1" x14ac:dyDescent="0.25">
      <c r="A94" s="26"/>
      <c r="B94" s="20"/>
      <c r="C94" s="1"/>
      <c r="D94" s="14"/>
      <c r="E94" s="14"/>
      <c r="F94" s="39"/>
    </row>
    <row r="95" spans="1:6" hidden="1" x14ac:dyDescent="0.25">
      <c r="A95" s="26"/>
      <c r="B95" s="20"/>
      <c r="C95" s="1"/>
      <c r="D95" s="14"/>
      <c r="E95" s="14"/>
      <c r="F95" s="39"/>
    </row>
    <row r="96" spans="1:6" hidden="1" x14ac:dyDescent="0.25">
      <c r="A96" s="26"/>
      <c r="B96" s="20"/>
      <c r="C96" s="1"/>
      <c r="D96" s="14"/>
      <c r="E96" s="14"/>
      <c r="F96" s="39"/>
    </row>
    <row r="97" spans="1:6" hidden="1" x14ac:dyDescent="0.25">
      <c r="A97" s="26"/>
      <c r="B97" s="20"/>
      <c r="C97" s="1"/>
      <c r="D97" s="14"/>
      <c r="E97" s="14"/>
      <c r="F97" s="39"/>
    </row>
    <row r="98" spans="1:6" hidden="1" x14ac:dyDescent="0.25">
      <c r="A98" s="26"/>
      <c r="B98" s="20"/>
      <c r="C98" s="1"/>
      <c r="D98" s="14"/>
      <c r="E98" s="14"/>
      <c r="F98" s="39"/>
    </row>
    <row r="99" spans="1:6" hidden="1" x14ac:dyDescent="0.25">
      <c r="A99" s="26"/>
      <c r="B99" s="20"/>
      <c r="C99" s="1"/>
      <c r="D99" s="14"/>
      <c r="E99" s="14"/>
      <c r="F99" s="39"/>
    </row>
    <row r="100" spans="1:6" ht="15.75" hidden="1" thickBot="1" x14ac:dyDescent="0.3">
      <c r="A100" s="26"/>
      <c r="B100" s="20"/>
      <c r="C100" s="1"/>
      <c r="D100" s="14"/>
      <c r="E100" s="14"/>
      <c r="F100" s="39"/>
    </row>
    <row r="101" spans="1:6" ht="15.75" hidden="1" thickBot="1" x14ac:dyDescent="0.3">
      <c r="A101" s="24" t="str">
        <f>A91</f>
        <v>VIII.</v>
      </c>
      <c r="B101" s="32" t="str">
        <f>B91&amp;" - UKUPNO"</f>
        <v>PRIPREMA ZA JAVNU RASVJETU - UKUPNO</v>
      </c>
      <c r="C101" s="3"/>
      <c r="D101" s="12"/>
      <c r="E101" s="12"/>
      <c r="F101" s="38">
        <f>SUM(F92:F100)</f>
        <v>0</v>
      </c>
    </row>
    <row r="103" spans="1:6" ht="15.75" thickBot="1" x14ac:dyDescent="0.3"/>
    <row r="104" spans="1:6" ht="15.75" thickBot="1" x14ac:dyDescent="0.3">
      <c r="A104" s="28"/>
      <c r="B104" s="33" t="s">
        <v>22</v>
      </c>
      <c r="C104" s="7"/>
      <c r="D104" s="16"/>
      <c r="E104" s="16"/>
      <c r="F104" s="40"/>
    </row>
    <row r="105" spans="1:6" ht="15.75" thickBot="1" x14ac:dyDescent="0.3">
      <c r="A105" s="29" t="str">
        <f>A16</f>
        <v>I.</v>
      </c>
      <c r="B105" s="34" t="str">
        <f>B16</f>
        <v>PRIPREMNI RADOVI - UKUPNO</v>
      </c>
      <c r="C105" s="6"/>
      <c r="D105" s="17"/>
      <c r="E105" s="17"/>
      <c r="F105" s="41">
        <f>F16</f>
        <v>0</v>
      </c>
    </row>
    <row r="106" spans="1:6" ht="15.75" thickBot="1" x14ac:dyDescent="0.3">
      <c r="A106" s="29" t="str">
        <f>A22</f>
        <v>II.</v>
      </c>
      <c r="B106" s="34" t="str">
        <f>B22</f>
        <v>DONJI STROJ - UKUPNO</v>
      </c>
      <c r="C106" s="6"/>
      <c r="D106" s="17"/>
      <c r="E106" s="17"/>
      <c r="F106" s="41">
        <f>F22</f>
        <v>0</v>
      </c>
    </row>
    <row r="107" spans="1:6" ht="15.75" thickBot="1" x14ac:dyDescent="0.3">
      <c r="A107" s="29" t="str">
        <f>A39</f>
        <v>III.</v>
      </c>
      <c r="B107" s="34" t="str">
        <f>B39</f>
        <v>OBJEKTI - UKUPNO</v>
      </c>
      <c r="C107" s="6"/>
      <c r="D107" s="17"/>
      <c r="E107" s="17"/>
      <c r="F107" s="41">
        <f>F39</f>
        <v>0</v>
      </c>
    </row>
    <row r="108" spans="1:6" ht="15.75" hidden="1" thickBot="1" x14ac:dyDescent="0.3">
      <c r="A108" s="29" t="e">
        <f>A46</f>
        <v>#REF!</v>
      </c>
      <c r="B108" s="34" t="e">
        <f>B46</f>
        <v>#REF!</v>
      </c>
      <c r="C108" s="6"/>
      <c r="D108" s="17"/>
      <c r="E108" s="17"/>
      <c r="F108" s="41">
        <f>F46</f>
        <v>0</v>
      </c>
    </row>
    <row r="109" spans="1:6" ht="15.75" thickBot="1" x14ac:dyDescent="0.3">
      <c r="A109" s="29" t="str">
        <f>A83</f>
        <v>IV.</v>
      </c>
      <c r="B109" s="34" t="str">
        <f>B83</f>
        <v>OBORINSKA ODVODNJA - UKUPNO</v>
      </c>
      <c r="C109" s="6"/>
      <c r="D109" s="17"/>
      <c r="E109" s="17"/>
      <c r="F109" s="41">
        <f>F83</f>
        <v>0</v>
      </c>
    </row>
    <row r="110" spans="1:6" ht="15.75" hidden="1" thickBot="1" x14ac:dyDescent="0.3">
      <c r="A110" s="29" t="str">
        <f>A89</f>
        <v>VII.</v>
      </c>
      <c r="B110" s="34" t="str">
        <f>B89</f>
        <v>HORTIKULTURNO UREĐENJE - UKUPNO</v>
      </c>
      <c r="C110" s="6"/>
      <c r="D110" s="17"/>
      <c r="E110" s="17"/>
      <c r="F110" s="41">
        <f>F89</f>
        <v>0</v>
      </c>
    </row>
    <row r="111" spans="1:6" ht="15.75" hidden="1" thickBot="1" x14ac:dyDescent="0.3">
      <c r="A111" s="29" t="str">
        <f>A101</f>
        <v>VIII.</v>
      </c>
      <c r="B111" s="34" t="str">
        <f t="shared" ref="B111:F111" si="9">B101</f>
        <v>PRIPREMA ZA JAVNU RASVJETU - UKUPNO</v>
      </c>
      <c r="C111" s="6"/>
      <c r="D111" s="17"/>
      <c r="E111" s="17"/>
      <c r="F111" s="41">
        <f t="shared" si="9"/>
        <v>0</v>
      </c>
    </row>
    <row r="112" spans="1:6" ht="15.75" thickBot="1" x14ac:dyDescent="0.3"/>
    <row r="113" spans="1:6" ht="15.75" thickBot="1" x14ac:dyDescent="0.3">
      <c r="A113" s="29"/>
      <c r="B113" s="34" t="s">
        <v>23</v>
      </c>
      <c r="C113" s="6"/>
      <c r="D113" s="17"/>
      <c r="E113" s="17"/>
      <c r="F113" s="41">
        <f>SUM(F105:F111)</f>
        <v>0</v>
      </c>
    </row>
    <row r="114" spans="1:6" ht="15.75" thickBot="1" x14ac:dyDescent="0.3">
      <c r="A114" s="29"/>
      <c r="B114" s="34" t="s">
        <v>24</v>
      </c>
      <c r="C114" s="8">
        <v>0.25</v>
      </c>
      <c r="D114" s="17"/>
      <c r="E114" s="17"/>
      <c r="F114" s="41">
        <f>F113*C114</f>
        <v>0</v>
      </c>
    </row>
    <row r="115" spans="1:6" ht="15.75" thickBot="1" x14ac:dyDescent="0.3">
      <c r="A115" s="30"/>
      <c r="B115" s="35" t="s">
        <v>25</v>
      </c>
      <c r="C115" s="9"/>
      <c r="D115" s="18"/>
      <c r="E115" s="18"/>
      <c r="F115" s="42">
        <f>F114+F113</f>
        <v>0</v>
      </c>
    </row>
  </sheetData>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2020-02-12T13:13:05Z</dcterms:modified>
</cp:coreProperties>
</file>