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440" windowHeight="122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37" i="1"/>
  <c r="C45" s="1"/>
  <c r="F34"/>
  <c r="F33"/>
  <c r="F25" l="1"/>
  <c r="D24"/>
  <c r="F23"/>
  <c r="F21"/>
  <c r="F26"/>
  <c r="D27"/>
  <c r="F27" s="1"/>
  <c r="F22"/>
  <c r="F14"/>
  <c r="F13"/>
  <c r="F20"/>
  <c r="D30"/>
  <c r="F30" s="1"/>
  <c r="D31"/>
  <c r="D16"/>
  <c r="D15"/>
  <c r="F15" s="1"/>
  <c r="D12"/>
  <c r="D9"/>
  <c r="F9" s="1"/>
  <c r="D5"/>
  <c r="D4"/>
  <c r="D3"/>
  <c r="F3" s="1"/>
  <c r="F16" l="1"/>
  <c r="D8"/>
  <c r="F8" s="1"/>
  <c r="F10" s="1"/>
  <c r="C41" s="1"/>
  <c r="F12"/>
  <c r="F17" s="1"/>
  <c r="C42" s="1"/>
  <c r="F5"/>
  <c r="F31"/>
  <c r="F35" s="1"/>
  <c r="F4"/>
  <c r="F24"/>
  <c r="F28" s="1"/>
  <c r="C43" s="1"/>
  <c r="C44" l="1"/>
  <c r="F6"/>
  <c r="C40" s="1"/>
  <c r="C46" s="1"/>
</calcChain>
</file>

<file path=xl/sharedStrings.xml><?xml version="1.0" encoding="utf-8"?>
<sst xmlns="http://schemas.openxmlformats.org/spreadsheetml/2006/main" count="73" uniqueCount="54">
  <si>
    <t>Troškovnik za stan u Puntu</t>
  </si>
  <si>
    <t>mj. jed.</t>
  </si>
  <si>
    <t>količina</t>
  </si>
  <si>
    <t>jed.cijena</t>
  </si>
  <si>
    <t>ukupno</t>
  </si>
  <si>
    <t>LIČILAČKI RADOVI</t>
  </si>
  <si>
    <t>1. Zaštita poda PVC folijom i trakom prilikom izvođenja radova.</t>
  </si>
  <si>
    <r>
      <t>m</t>
    </r>
    <r>
      <rPr>
        <vertAlign val="superscript"/>
        <sz val="11"/>
        <color indexed="8"/>
        <rFont val="Calibri"/>
        <family val="2"/>
        <charset val="238"/>
      </rPr>
      <t>2</t>
    </r>
  </si>
  <si>
    <t>2. Struganje stare boje sa zidova, saniranje pukotina i priprema za ličenje, uključujući impregniranje zidova i stropova te zaglađivanje zidova masom za gletanje.</t>
  </si>
  <si>
    <t xml:space="preserve">3. Ličenje zidova i stropova eko, perivom, poludisperzivnom bojom u tonu po želji investitora. Ličenje se izvodi u broju premaza potrebnom za potpuno prekrivanje površine. </t>
  </si>
  <si>
    <t>LIČILAČKI RADOVI UKUPNO:</t>
  </si>
  <si>
    <t>PARKETARSKI RADOVI</t>
  </si>
  <si>
    <t>1. Mjestimično preslagivanje, čišćenje i popravak postojećih parketa.</t>
  </si>
  <si>
    <t>2. Strojno struganje i lakiranje postojećih parketa lakom po izboru investitora.</t>
  </si>
  <si>
    <t>PARKETARSKI RADOVI UKUPNO:</t>
  </si>
  <si>
    <t>KERAMIČARSKI RADOVI</t>
  </si>
  <si>
    <t>1. Skidanje keramičkih pločica u kuhinji i kupaonici na zidu i podu, sakupljanje, utovar na kamion i prijevoz na deponij. Prilikom rušenja potrebno je obratiti posebnu pažnju na zaštitu dijelova konstrukcije koji se ne uklanjaju (dovodne i odvodne cijevi, ventili).</t>
  </si>
  <si>
    <t>kom</t>
  </si>
  <si>
    <t>4. Dobava i montaža novih podnih pločica po izboru Investitora. Stavka uključuje sve potrebne prijenose, sav vezni matrijal, lajsne i fugiranje.</t>
  </si>
  <si>
    <t>5. Dobava i montaža novih zidnih pločica po izboru Investitora. Stavka uključuje sve potrebne prijenose, sav vezni matrijal, lajsne i fugiranje.</t>
  </si>
  <si>
    <t>KERAMIČARSKI RADOVI UKUPNO:</t>
  </si>
  <si>
    <t>ZIDARSKI RADOVI</t>
  </si>
  <si>
    <t>1. Saniranje i grubo izravnavanje balkonske betonske ograde reparatornim mortom u debljini do 2mm. Podlogu je potrebno prethodno očistiti i odmastiti, skinuti dotrajali i slabodržeći površinski sloj te impregnirati prije nanošenja reparaturnog morta.</t>
  </si>
  <si>
    <t xml:space="preserve">2. Ličenje ograde na balkonu. Prethodno obaviti sve potrebne radnje. </t>
  </si>
  <si>
    <t>ZIDARSKI RADOVI UKUPNO:</t>
  </si>
  <si>
    <t>REKAPITULACIJA</t>
  </si>
  <si>
    <t>1. LIČILAČKI RADOVI</t>
  </si>
  <si>
    <t>2. PARKETARSKI RADOVI</t>
  </si>
  <si>
    <t>3. KERAMIČARSKI RADOVI</t>
  </si>
  <si>
    <t>UKUPNO:</t>
  </si>
  <si>
    <t>VODOINSTALATERSKI RADOVI</t>
  </si>
  <si>
    <t>4. VODOINSTALATERSKI RADOVI</t>
  </si>
  <si>
    <t>5. ZIDARSKI RADOVI</t>
  </si>
  <si>
    <t>VODOINSTALTERSKI RADOVI UKUPNO:</t>
  </si>
  <si>
    <t>sat</t>
  </si>
  <si>
    <t>8. Razni sitni popravci, ako se pokažu potrebnima obračunavaju se po satu. Prilikom izvedbe navedenih stavki potreno je obratiti pažnju na postojeće instalacije.</t>
  </si>
  <si>
    <t>2. Demontaža sanitarija - umivaonik, wc školjka, vodokotlić te popratniog sadržaja - slavine, bojler, držači za ručnike, ventili (po potrebi). Stavka uključuje demontažu svih navedenih elemenata, skidanje pločica sa i oko njih te sve potrebne prijenose, odvoz i odlaganje na deponiju. Obračun po demontiranom komadu.</t>
  </si>
  <si>
    <t>3. Demontaža i razbijanje kade. Stavka uključuje sav potreban rad, odvoz i zbrinjavanje materijala.</t>
  </si>
  <si>
    <t>1. Dobava, doprema i ugradnja wc školjke i daske u kompletu. U cijenu je uključen sav potreban materijal i rad. Sve navedene stavke vodoinstalaterskih radova potrebno je izvesti do pune gotovosti. Obračun po komadu.</t>
  </si>
  <si>
    <t>3. Dobava, doprema i ugradnja polukružne tuš kade i tuš kabine dimenzija 90x90x200. U cijenu uključen sav potreban rad i materijal.Obračun po komadu.</t>
  </si>
  <si>
    <t>5. Dobava, doprema i ugradnja slavina. Stavka uključuje sav potreban rad i materijal. Obračun po komadu. (Slavina za umivaonik i sudoper)</t>
  </si>
  <si>
    <t>6. Dobava, doprema i ugradnja umivaonika. Stavka uključuje sav potreban rad i materijal. Obračun po komadu.</t>
  </si>
  <si>
    <t>7. Montaža držača toalet papira, ručnika, wc četke i sapuna. Stavka uključuje rad i materijal. Obračun po komadu.</t>
  </si>
  <si>
    <t xml:space="preserve">4. Dobava, doprema i ugradnja slavine za tuš kabinu. Stavka uključuje sav potreban rad i materijal. Obračun po komadu. </t>
  </si>
  <si>
    <t>2. Dobava, doprema i ugradnja vodokotlića. U cijenu je uključen sav potreban rad i materijal. Obračun po komadu.</t>
  </si>
  <si>
    <t>3. Zidarska obrada špaleta nakon ugradnje vanjske stolarije i nakon probijanja otvora. U cijenu stavke uračunat je rad i materijal. Obračun je po m1.</t>
  </si>
  <si>
    <t>a) unutarnje špalete</t>
  </si>
  <si>
    <t>b) vanjske špalete</t>
  </si>
  <si>
    <t>m'</t>
  </si>
  <si>
    <t>KAMENOREZAČKIIRADOVI</t>
  </si>
  <si>
    <t>1. Izrada, dobava i postava kamenih pragova i klupčica (unutarnja + vanjska). Kamen po izboru investitora. Obračun je po m1.</t>
  </si>
  <si>
    <t>6. KAMENOREZAČKI RADOVI</t>
  </si>
  <si>
    <t>U ___________, dana ____________ 2018. godine</t>
  </si>
  <si>
    <t>Ponuditelj:</t>
  </si>
</sst>
</file>

<file path=xl/styles.xml><?xml version="1.0" encoding="utf-8"?>
<styleSheet xmlns="http://schemas.openxmlformats.org/spreadsheetml/2006/main">
  <numFmts count="1">
    <numFmt numFmtId="164" formatCode="#,##0.00&quot; &quot;[$kn-41A]"/>
  </numFmts>
  <fonts count="6">
    <font>
      <sz val="11"/>
      <color rgb="FF000000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1"/>
      <color rgb="FF44546A"/>
      <name val="Calibri"/>
      <family val="2"/>
      <charset val="238"/>
    </font>
    <font>
      <sz val="11"/>
      <color rgb="FF75717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ACB9CA"/>
        <bgColor rgb="FFACB9CA"/>
      </patternFill>
    </fill>
  </fills>
  <borders count="2">
    <border>
      <left/>
      <right/>
      <top/>
      <bottom/>
      <diagonal/>
    </border>
    <border>
      <left/>
      <right/>
      <top/>
      <bottom style="thick">
        <color rgb="FFA2B8E1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1" applyFont="1" applyBorder="1"/>
    <xf numFmtId="164" fontId="3" fillId="0" borderId="1" xfId="1" applyNumberFormat="1" applyFont="1" applyBorder="1"/>
    <xf numFmtId="0" fontId="5" fillId="0" borderId="0" xfId="0" applyFont="1"/>
    <xf numFmtId="164" fontId="5" fillId="0" borderId="0" xfId="0" applyNumberFormat="1" applyFont="1"/>
    <xf numFmtId="0" fontId="4" fillId="0" borderId="0" xfId="2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0" fontId="4" fillId="0" borderId="0" xfId="2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2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</cellXfs>
  <cellStyles count="3">
    <cellStyle name="Heading 2" xfId="1" builtinId="17" customBuiltin="1"/>
    <cellStyle name="Heading 4" xfId="2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22" workbookViewId="0">
      <selection activeCell="C51" sqref="C51"/>
    </sheetView>
  </sheetViews>
  <sheetFormatPr defaultRowHeight="15"/>
  <cols>
    <col min="1" max="1" width="29.140625" bestFit="1" customWidth="1"/>
    <col min="2" max="2" width="54.42578125" customWidth="1"/>
    <col min="3" max="3" width="13.42578125" customWidth="1"/>
    <col min="4" max="4" width="8.85546875" customWidth="1"/>
    <col min="5" max="5" width="11.7109375" style="6" customWidth="1"/>
    <col min="6" max="6" width="13.5703125" customWidth="1"/>
    <col min="7" max="7" width="8.85546875" customWidth="1"/>
    <col min="8" max="8" width="34.5703125" customWidth="1"/>
    <col min="9" max="9" width="8.85546875" customWidth="1"/>
  </cols>
  <sheetData>
    <row r="1" spans="1:6" ht="18" thickBot="1">
      <c r="A1" s="1" t="s">
        <v>0</v>
      </c>
      <c r="B1" s="1"/>
      <c r="C1" s="1"/>
      <c r="D1" s="1"/>
      <c r="E1" s="2"/>
      <c r="F1" s="1"/>
    </row>
    <row r="2" spans="1:6" ht="15.75" thickTop="1">
      <c r="C2" s="3" t="s">
        <v>1</v>
      </c>
      <c r="D2" s="3" t="s">
        <v>2</v>
      </c>
      <c r="E2" s="4" t="s">
        <v>3</v>
      </c>
      <c r="F2" s="3" t="s">
        <v>4</v>
      </c>
    </row>
    <row r="3" spans="1:6" ht="17.25">
      <c r="A3" s="5" t="s">
        <v>5</v>
      </c>
      <c r="B3" t="s">
        <v>6</v>
      </c>
      <c r="C3" t="s">
        <v>7</v>
      </c>
      <c r="D3">
        <f>42</f>
        <v>42</v>
      </c>
      <c r="F3" s="6">
        <f>D3*E3</f>
        <v>0</v>
      </c>
    </row>
    <row r="4" spans="1:6" ht="45">
      <c r="B4" s="7" t="s">
        <v>8</v>
      </c>
      <c r="C4" t="s">
        <v>7</v>
      </c>
      <c r="D4">
        <f>140*1.2</f>
        <v>168</v>
      </c>
      <c r="F4" s="6">
        <f>D4*E4</f>
        <v>0</v>
      </c>
    </row>
    <row r="5" spans="1:6" ht="60">
      <c r="B5" s="8" t="s">
        <v>9</v>
      </c>
      <c r="C5" t="s">
        <v>7</v>
      </c>
      <c r="D5">
        <f>140*1.2</f>
        <v>168</v>
      </c>
      <c r="E5" s="20"/>
      <c r="F5" s="6">
        <f>D5*E5</f>
        <v>0</v>
      </c>
    </row>
    <row r="6" spans="1:6">
      <c r="B6" s="9" t="s">
        <v>10</v>
      </c>
      <c r="C6" s="10"/>
      <c r="D6" s="10"/>
      <c r="E6" s="11"/>
      <c r="F6" s="11">
        <f>F5+F4+F3</f>
        <v>0</v>
      </c>
    </row>
    <row r="7" spans="1:6">
      <c r="B7" s="8"/>
      <c r="F7" s="6"/>
    </row>
    <row r="8" spans="1:6" ht="30">
      <c r="A8" s="12" t="s">
        <v>11</v>
      </c>
      <c r="B8" s="13" t="s">
        <v>12</v>
      </c>
      <c r="C8" t="s">
        <v>7</v>
      </c>
      <c r="D8">
        <f>0.2*D9</f>
        <v>6.24</v>
      </c>
      <c r="F8" s="6">
        <f>D8*E8</f>
        <v>0</v>
      </c>
    </row>
    <row r="9" spans="1:6" ht="30">
      <c r="B9" s="7" t="s">
        <v>13</v>
      </c>
      <c r="C9" t="s">
        <v>7</v>
      </c>
      <c r="D9">
        <f>26*1.2</f>
        <v>31.2</v>
      </c>
      <c r="F9" s="6">
        <f>D9*E9</f>
        <v>0</v>
      </c>
    </row>
    <row r="10" spans="1:6">
      <c r="B10" s="9" t="s">
        <v>14</v>
      </c>
      <c r="C10" s="10"/>
      <c r="D10" s="10"/>
      <c r="E10" s="11"/>
      <c r="F10" s="11">
        <f>F8+F9</f>
        <v>0</v>
      </c>
    </row>
    <row r="11" spans="1:6">
      <c r="B11" s="7"/>
    </row>
    <row r="12" spans="1:6" ht="75" customHeight="1">
      <c r="A12" s="12" t="s">
        <v>15</v>
      </c>
      <c r="B12" s="14" t="s">
        <v>16</v>
      </c>
      <c r="C12" t="s">
        <v>7</v>
      </c>
      <c r="D12">
        <f>32*1.2-2</f>
        <v>36.4</v>
      </c>
      <c r="F12" s="6">
        <f>D12*E12</f>
        <v>0</v>
      </c>
    </row>
    <row r="13" spans="1:6" ht="72" customHeight="1">
      <c r="A13" s="12"/>
      <c r="B13" s="7" t="s">
        <v>36</v>
      </c>
      <c r="C13" t="s">
        <v>17</v>
      </c>
      <c r="D13">
        <v>10</v>
      </c>
      <c r="F13" s="6">
        <f>D13*E13</f>
        <v>0</v>
      </c>
    </row>
    <row r="14" spans="1:6" ht="30">
      <c r="B14" s="7" t="s">
        <v>37</v>
      </c>
      <c r="C14" t="s">
        <v>17</v>
      </c>
      <c r="D14">
        <v>1</v>
      </c>
      <c r="F14" s="6">
        <f>D14*E14</f>
        <v>0</v>
      </c>
    </row>
    <row r="15" spans="1:6" ht="45">
      <c r="B15" s="7" t="s">
        <v>18</v>
      </c>
      <c r="C15" t="s">
        <v>7</v>
      </c>
      <c r="D15">
        <f>(4+9+3)*1.2</f>
        <v>19.2</v>
      </c>
      <c r="F15" s="6">
        <f>D15*E15</f>
        <v>0</v>
      </c>
    </row>
    <row r="16" spans="1:6" ht="45">
      <c r="A16" s="12"/>
      <c r="B16" s="7" t="s">
        <v>19</v>
      </c>
      <c r="C16" t="s">
        <v>7</v>
      </c>
      <c r="D16">
        <f>1.2*17-2</f>
        <v>18.399999999999999</v>
      </c>
      <c r="F16" s="6">
        <f>E16*D16</f>
        <v>0</v>
      </c>
    </row>
    <row r="17" spans="1:8">
      <c r="A17" s="12"/>
      <c r="B17" s="9" t="s">
        <v>20</v>
      </c>
      <c r="C17" s="10"/>
      <c r="D17" s="10"/>
      <c r="E17" s="11"/>
      <c r="F17" s="11">
        <f>SUM(F12:F16)</f>
        <v>0</v>
      </c>
    </row>
    <row r="18" spans="1:8">
      <c r="A18" s="12"/>
      <c r="B18" s="7"/>
    </row>
    <row r="19" spans="1:8">
      <c r="A19" s="12"/>
      <c r="B19" s="7"/>
    </row>
    <row r="20" spans="1:8" ht="60">
      <c r="A20" s="12" t="s">
        <v>30</v>
      </c>
      <c r="B20" s="18" t="s">
        <v>38</v>
      </c>
      <c r="C20" s="19" t="s">
        <v>17</v>
      </c>
      <c r="D20" s="19">
        <v>1</v>
      </c>
      <c r="E20" s="20"/>
      <c r="F20" s="6">
        <f t="shared" ref="F20:F27" si="0">D20*E20</f>
        <v>0</v>
      </c>
    </row>
    <row r="21" spans="1:8" ht="28.9" customHeight="1">
      <c r="B21" s="18" t="s">
        <v>44</v>
      </c>
      <c r="C21" s="19" t="s">
        <v>17</v>
      </c>
      <c r="D21" s="19">
        <v>1</v>
      </c>
      <c r="E21" s="20"/>
      <c r="F21" s="6">
        <f t="shared" si="0"/>
        <v>0</v>
      </c>
      <c r="H21" s="21"/>
    </row>
    <row r="22" spans="1:8" ht="45">
      <c r="B22" s="18" t="s">
        <v>39</v>
      </c>
      <c r="C22" s="19" t="s">
        <v>17</v>
      </c>
      <c r="D22" s="19">
        <v>1</v>
      </c>
      <c r="E22" s="20"/>
      <c r="F22" s="6">
        <f t="shared" si="0"/>
        <v>0</v>
      </c>
    </row>
    <row r="23" spans="1:8" ht="30">
      <c r="B23" s="18" t="s">
        <v>43</v>
      </c>
      <c r="C23" s="19" t="s">
        <v>17</v>
      </c>
      <c r="D23" s="19">
        <v>1</v>
      </c>
      <c r="E23" s="20"/>
      <c r="F23" s="6">
        <f t="shared" si="0"/>
        <v>0</v>
      </c>
    </row>
    <row r="24" spans="1:8" ht="45">
      <c r="A24" s="12"/>
      <c r="B24" s="18" t="s">
        <v>40</v>
      </c>
      <c r="C24" s="19" t="s">
        <v>17</v>
      </c>
      <c r="D24" s="19">
        <f>2</f>
        <v>2</v>
      </c>
      <c r="E24" s="20"/>
      <c r="F24" s="6">
        <f t="shared" si="0"/>
        <v>0</v>
      </c>
    </row>
    <row r="25" spans="1:8" s="7" customFormat="1" ht="30">
      <c r="A25" s="12"/>
      <c r="B25" s="18" t="s">
        <v>41</v>
      </c>
      <c r="C25" s="19" t="s">
        <v>17</v>
      </c>
      <c r="D25" s="19">
        <v>1</v>
      </c>
      <c r="E25" s="20"/>
      <c r="F25" s="6">
        <f t="shared" si="0"/>
        <v>0</v>
      </c>
    </row>
    <row r="26" spans="1:8" ht="30">
      <c r="A26" s="12"/>
      <c r="B26" s="18" t="s">
        <v>42</v>
      </c>
      <c r="C26" s="19" t="s">
        <v>17</v>
      </c>
      <c r="D26" s="19">
        <v>4</v>
      </c>
      <c r="E26" s="20"/>
      <c r="F26" s="6">
        <f t="shared" si="0"/>
        <v>0</v>
      </c>
    </row>
    <row r="27" spans="1:8" ht="43.15" customHeight="1">
      <c r="A27" s="12"/>
      <c r="B27" s="18" t="s">
        <v>35</v>
      </c>
      <c r="C27" s="19" t="s">
        <v>34</v>
      </c>
      <c r="D27">
        <f>2</f>
        <v>2</v>
      </c>
      <c r="F27" s="6">
        <f t="shared" si="0"/>
        <v>0</v>
      </c>
    </row>
    <row r="28" spans="1:8">
      <c r="A28" s="12"/>
      <c r="B28" s="9" t="s">
        <v>33</v>
      </c>
      <c r="C28" s="10"/>
      <c r="D28" s="10"/>
      <c r="E28" s="11"/>
      <c r="F28" s="11">
        <f>SUM(F20:F27)</f>
        <v>0</v>
      </c>
    </row>
    <row r="29" spans="1:8">
      <c r="A29" s="12"/>
    </row>
    <row r="30" spans="1:8" ht="60" customHeight="1">
      <c r="A30" s="12" t="s">
        <v>21</v>
      </c>
      <c r="B30" s="7" t="s">
        <v>22</v>
      </c>
      <c r="C30" t="s">
        <v>7</v>
      </c>
      <c r="D30">
        <f>1.2*5</f>
        <v>6</v>
      </c>
      <c r="F30" s="6">
        <f>D30*E30</f>
        <v>0</v>
      </c>
    </row>
    <row r="31" spans="1:8" ht="30">
      <c r="B31" s="7" t="s">
        <v>23</v>
      </c>
      <c r="C31" t="s">
        <v>7</v>
      </c>
      <c r="D31">
        <f>1.2*5</f>
        <v>6</v>
      </c>
      <c r="F31" s="6">
        <f>D31*E31</f>
        <v>0</v>
      </c>
    </row>
    <row r="32" spans="1:8" ht="45">
      <c r="B32" s="7" t="s">
        <v>45</v>
      </c>
      <c r="F32" s="6"/>
    </row>
    <row r="33" spans="1:6">
      <c r="B33" s="7" t="s">
        <v>46</v>
      </c>
      <c r="C33" t="s">
        <v>48</v>
      </c>
      <c r="D33">
        <v>14</v>
      </c>
      <c r="F33" s="6">
        <f>D33*E33</f>
        <v>0</v>
      </c>
    </row>
    <row r="34" spans="1:6">
      <c r="B34" s="7" t="s">
        <v>47</v>
      </c>
      <c r="C34" t="s">
        <v>48</v>
      </c>
      <c r="D34">
        <v>14</v>
      </c>
      <c r="F34" s="6">
        <f>D34*E34</f>
        <v>0</v>
      </c>
    </row>
    <row r="35" spans="1:6">
      <c r="B35" s="9" t="s">
        <v>24</v>
      </c>
      <c r="C35" s="10"/>
      <c r="D35" s="10"/>
      <c r="E35" s="11"/>
      <c r="F35" s="11">
        <f>SUM(F30:F34)</f>
        <v>0</v>
      </c>
    </row>
    <row r="36" spans="1:6">
      <c r="A36" s="7"/>
      <c r="F36" s="6"/>
    </row>
    <row r="37" spans="1:6" ht="45">
      <c r="A37" s="12" t="s">
        <v>49</v>
      </c>
      <c r="B37" s="7" t="s">
        <v>50</v>
      </c>
      <c r="C37" t="s">
        <v>48</v>
      </c>
      <c r="D37">
        <v>8</v>
      </c>
      <c r="F37" s="6">
        <f>D37*E37</f>
        <v>0</v>
      </c>
    </row>
    <row r="38" spans="1:6">
      <c r="A38" s="7"/>
      <c r="F38" s="6"/>
    </row>
    <row r="39" spans="1:6">
      <c r="B39" s="22" t="s">
        <v>25</v>
      </c>
      <c r="C39" s="22"/>
    </row>
    <row r="40" spans="1:6">
      <c r="B40" s="15" t="s">
        <v>26</v>
      </c>
      <c r="C40" s="6">
        <f>F6</f>
        <v>0</v>
      </c>
    </row>
    <row r="41" spans="1:6">
      <c r="B41" s="15" t="s">
        <v>27</v>
      </c>
      <c r="C41" s="6">
        <f>F10</f>
        <v>0</v>
      </c>
    </row>
    <row r="42" spans="1:6">
      <c r="B42" s="15" t="s">
        <v>28</v>
      </c>
      <c r="C42" s="6">
        <f>F17</f>
        <v>0</v>
      </c>
    </row>
    <row r="43" spans="1:6">
      <c r="B43" s="15" t="s">
        <v>31</v>
      </c>
      <c r="C43" s="6">
        <f>F28</f>
        <v>0</v>
      </c>
    </row>
    <row r="44" spans="1:6">
      <c r="B44" s="15" t="s">
        <v>32</v>
      </c>
      <c r="C44" s="6">
        <f>F35</f>
        <v>0</v>
      </c>
    </row>
    <row r="45" spans="1:6">
      <c r="B45" s="15" t="s">
        <v>51</v>
      </c>
      <c r="C45" s="6">
        <f>F37</f>
        <v>0</v>
      </c>
    </row>
    <row r="46" spans="1:6">
      <c r="B46" s="16" t="s">
        <v>29</v>
      </c>
      <c r="C46" s="17">
        <f>SUM(C40:C45)</f>
        <v>0</v>
      </c>
    </row>
    <row r="48" spans="1:6">
      <c r="A48" t="s">
        <v>52</v>
      </c>
    </row>
    <row r="50" spans="3:3">
      <c r="C50" t="s">
        <v>53</v>
      </c>
    </row>
  </sheetData>
  <mergeCells count="1">
    <mergeCell ref="B39:C39"/>
  </mergeCells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2018-07-16T07:46:25Z</cp:lastPrinted>
  <dcterms:created xsi:type="dcterms:W3CDTF">2018-03-13T08:28:59Z</dcterms:created>
  <dcterms:modified xsi:type="dcterms:W3CDTF">2018-08-03T09:46:31Z</dcterms:modified>
</cp:coreProperties>
</file>